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380" yWindow="-135" windowWidth="15870" windowHeight="12720" firstSheet="1" activeTab="2"/>
  </bookViews>
  <sheets>
    <sheet name="foxz" sheetId="6" state="veryHidden" r:id="rId1"/>
    <sheet name="trinh thâm dịnh (2)" sheetId="7" r:id="rId2"/>
    <sheet name="QUYẾT ĐỊNH" sheetId="3" r:id="rId3"/>
    <sheet name="Sheet1" sheetId="5" r:id="rId4"/>
  </sheets>
  <calcPr calcId="124519"/>
</workbook>
</file>

<file path=xl/calcChain.xml><?xml version="1.0" encoding="utf-8"?>
<calcChain xmlns="http://schemas.openxmlformats.org/spreadsheetml/2006/main">
  <c r="J41" i="7"/>
  <c r="H41"/>
  <c r="F41"/>
  <c r="K38"/>
  <c r="K37"/>
  <c r="K35"/>
  <c r="K28"/>
  <c r="K26"/>
  <c r="K17"/>
  <c r="K8"/>
  <c r="K41" s="1"/>
  <c r="H41" i="3"/>
  <c r="F41"/>
  <c r="J41" l="1"/>
  <c r="K37"/>
  <c r="K28" l="1"/>
  <c r="K38"/>
  <c r="K26"/>
  <c r="K17" l="1"/>
  <c r="K8" l="1"/>
  <c r="K41" s="1"/>
  <c r="K35"/>
  <c r="H25" i="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25" s="1"/>
</calcChain>
</file>

<file path=xl/sharedStrings.xml><?xml version="1.0" encoding="utf-8"?>
<sst xmlns="http://schemas.openxmlformats.org/spreadsheetml/2006/main" count="119" uniqueCount="48">
  <si>
    <t>Lô quy hoạch</t>
  </si>
  <si>
    <t>Ghi chú</t>
  </si>
  <si>
    <t>ỦY BAN NHÂN DÂN</t>
  </si>
  <si>
    <t>THỊ TRẤN TIÊN ĐIỀN</t>
  </si>
  <si>
    <t>CỘNG HÒA XÃ HỘI CHỦ NGHĨA VIỆT NAM</t>
  </si>
  <si>
    <t>Độc lập - Tự do - Hạnh phúc</t>
  </si>
  <si>
    <t>STT</t>
  </si>
  <si>
    <t>Vùng quy hoạch</t>
  </si>
  <si>
    <t>Loại đất</t>
  </si>
  <si>
    <t>Số thửa</t>
  </si>
  <si>
    <t>Tờ bản đồ</t>
  </si>
  <si>
    <t>Vị trí</t>
  </si>
  <si>
    <t>Diện tích</t>
  </si>
  <si>
    <t>Dự kiến giá trị thu được</t>
  </si>
  <si>
    <t>Đất ở</t>
  </si>
  <si>
    <t>TM.ỦY BAN NHÂN DÂN</t>
  </si>
  <si>
    <t>CHỦ TỊCH</t>
  </si>
  <si>
    <t>Người lập biểu</t>
  </si>
  <si>
    <t>Lê Thị Quỳnh Hoa</t>
  </si>
  <si>
    <t>Trần Văn Thuận</t>
  </si>
  <si>
    <t>Phụ lục: Loại đất, vị trí, diện tích các lô đất đấu giá</t>
  </si>
  <si>
    <t>Tổng</t>
  </si>
  <si>
    <t>Các tuyến đường nội thôn rộng ≥ 4m (mặt đường nhựa hoặc bê tông, cấp phối); bám 02 mặt đường &gt; 3m</t>
  </si>
  <si>
    <t>Các tuyến đường nội thôn rộng ≥ 4m (mặt đường nhựa hoặc bê tông, cấp phối)</t>
  </si>
  <si>
    <t>Xen dặm dân cư Thôn Hòa Thuận I</t>
  </si>
  <si>
    <t>QH vùng dân cư II, TDP Hòa Thuận.</t>
  </si>
  <si>
    <t>QH vùng dân cư TDP Minh Quang I.</t>
  </si>
  <si>
    <t>Đoạn từ đất ông Tuất Tiến thôn Minh Quang đến hết đất bà Niêm thôn Thanh Chương; bám 02 mặt đường &gt; 3m</t>
  </si>
  <si>
    <t>QH vùng dân cư TDP Minh Quang II.</t>
  </si>
  <si>
    <t>Các tuyến đường liên thôn rộng ≥ 4m (mặt đường nhựa hoặc bê tông)</t>
  </si>
  <si>
    <t>Thị trấn Tiên Điền, ngày     tháng     năm 2020</t>
  </si>
  <si>
    <t>Khu xen dặm dân cư tổ dân phố Hòa Thuận ( Hội quán cũ)</t>
  </si>
  <si>
    <t>( Kèm theo Tờ trình số: ……/TTr-UBND đề nghị thẩm định, phê duyệt đấu giá quyền sử dụng đất năm 2020 tại các vùng quy hoạch xen dặm khu dân cư thị trấn Tiên Điền ngày    /     /2020 của UBND thị trấn Tiên Điền)</t>
  </si>
  <si>
    <t>Khu xen dặm dân cư tổ dân phố Phong Giang.</t>
  </si>
  <si>
    <r>
      <t xml:space="preserve">Từ ngã ba đất anh Thanh Sâm đi ra tuyến đường phía Đông đến cổng làng thôn Phong Giang ( 02 mặt đường </t>
    </r>
    <r>
      <rPr>
        <sz val="12"/>
        <rFont val="Calibri"/>
        <family val="2"/>
      </rPr>
      <t>≥</t>
    </r>
    <r>
      <rPr>
        <sz val="12"/>
        <rFont val="Times New Roman"/>
        <family val="1"/>
      </rPr>
      <t xml:space="preserve"> 3m)</t>
    </r>
  </si>
  <si>
    <t>Khu xen dặm dân cư tổ dân phố Thanh Chương</t>
  </si>
  <si>
    <t>Khu xen dặm dân cư tổ dân phố An Mỹ, khu 1</t>
  </si>
  <si>
    <t>Khu xen dặm dân cư tổ dân phố 3</t>
  </si>
  <si>
    <t>Những vị trí bám đường ≥4m (có rải nhựa hoặc bê tông)</t>
  </si>
  <si>
    <t>Khu xen dặm dân cư tổ dân phố Hòa Thuận</t>
  </si>
  <si>
    <t>Khu xen dặm dân cư phía Tây trường PTTH Nguyễn Du, TDP Hồng Lam</t>
  </si>
  <si>
    <t>33 lô</t>
  </si>
  <si>
    <t>HUYỆN NGHI XUÂN</t>
  </si>
  <si>
    <t>Khu xen dặm dân cư tổ dân phố An Mỹ, khu 2</t>
  </si>
  <si>
    <t>( Kèm theo Quyết định số…………./QĐ-UBND ngày ……./10/2021 của UBND huyện)</t>
  </si>
  <si>
    <t>UBND HUYỆN NGHI XUÂN</t>
  </si>
  <si>
    <t>P. TÀI NGUYÊN VÀ MÔI TRƯỜNG</t>
  </si>
  <si>
    <t>( Kèm theo Tờ trình số………/TTr-TNMT ngày 22/10/2021 của phòng Tài nguyên và Môi trường)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</si>
</sst>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#,##0.0"/>
    <numFmt numFmtId="166" formatCode="_(* #,##0_);_(* \(#,##0\);_(* &quot;-&quot;??_);_(@_)"/>
  </numFmts>
  <fonts count="16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Calibri"/>
      <family val="2"/>
    </font>
    <font>
      <sz val="13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/>
    <xf numFmtId="165" fontId="3" fillId="0" borderId="0" xfId="0" applyNumberFormat="1" applyFont="1"/>
    <xf numFmtId="3" fontId="3" fillId="0" borderId="0" xfId="0" applyNumberFormat="1" applyFont="1" applyBorder="1"/>
    <xf numFmtId="0" fontId="4" fillId="0" borderId="0" xfId="0" applyFont="1" applyBorder="1" applyAlignment="1">
      <alignment vertical="center" wrapText="1"/>
    </xf>
    <xf numFmtId="0" fontId="3" fillId="0" borderId="0" xfId="0" applyFont="1" applyBorder="1"/>
    <xf numFmtId="3" fontId="6" fillId="0" borderId="0" xfId="0" applyNumberFormat="1" applyFont="1"/>
    <xf numFmtId="165" fontId="6" fillId="0" borderId="0" xfId="0" applyNumberFormat="1" applyFont="1"/>
    <xf numFmtId="3" fontId="5" fillId="0" borderId="0" xfId="0" applyNumberFormat="1" applyFont="1" applyAlignment="1">
      <alignment horizontal="center"/>
    </xf>
    <xf numFmtId="165" fontId="8" fillId="0" borderId="0" xfId="0" applyNumberFormat="1" applyFont="1"/>
    <xf numFmtId="3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66" fontId="8" fillId="0" borderId="0" xfId="1" applyNumberFormat="1" applyFont="1" applyAlignment="1">
      <alignment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/>
    </xf>
    <xf numFmtId="3" fontId="12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3" fontId="8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12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3" fontId="15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166" fontId="8" fillId="0" borderId="0" xfId="1" applyNumberFormat="1" applyFont="1" applyAlignment="1">
      <alignment horizontal="center" vertical="center" wrapText="1"/>
    </xf>
    <xf numFmtId="166" fontId="10" fillId="0" borderId="0" xfId="1" applyNumberFormat="1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1457739</xdr:colOff>
      <xdr:row>2</xdr:row>
      <xdr:rowOff>16566</xdr:rowOff>
    </xdr:from>
    <xdr:to>
      <xdr:col>3</xdr:col>
      <xdr:colOff>173935</xdr:colOff>
      <xdr:row>2</xdr:row>
      <xdr:rowOff>16566</xdr:rowOff>
    </xdr:to>
    <xdr:cxnSp macro="">
      <xdr:nvCxnSpPr>
        <xdr:cNvPr id="2" name="Straight Connector 1"/>
        <xdr:cNvCxnSpPr/>
      </xdr:nvCxnSpPr>
      <xdr:spPr>
        <a:xfrm>
          <a:off x="1905414" y="435666"/>
          <a:ext cx="92599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1706218</xdr:colOff>
      <xdr:row>2</xdr:row>
      <xdr:rowOff>8283</xdr:rowOff>
    </xdr:from>
    <xdr:to>
      <xdr:col>7</xdr:col>
      <xdr:colOff>530088</xdr:colOff>
      <xdr:row>2</xdr:row>
      <xdr:rowOff>8283</xdr:rowOff>
    </xdr:to>
    <xdr:cxnSp macro="">
      <xdr:nvCxnSpPr>
        <xdr:cNvPr id="3" name="Straight Connector 2"/>
        <xdr:cNvCxnSpPr/>
      </xdr:nvCxnSpPr>
      <xdr:spPr>
        <a:xfrm>
          <a:off x="6354418" y="427383"/>
          <a:ext cx="72887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1457739</xdr:colOff>
      <xdr:row>2</xdr:row>
      <xdr:rowOff>16566</xdr:rowOff>
    </xdr:from>
    <xdr:to>
      <xdr:col>3</xdr:col>
      <xdr:colOff>173935</xdr:colOff>
      <xdr:row>2</xdr:row>
      <xdr:rowOff>16566</xdr:rowOff>
    </xdr:to>
    <xdr:cxnSp macro="">
      <xdr:nvCxnSpPr>
        <xdr:cNvPr id="3" name="Straight Connector 2"/>
        <xdr:cNvCxnSpPr/>
      </xdr:nvCxnSpPr>
      <xdr:spPr>
        <a:xfrm>
          <a:off x="1905000" y="430696"/>
          <a:ext cx="92765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1706218</xdr:colOff>
      <xdr:row>2</xdr:row>
      <xdr:rowOff>8283</xdr:rowOff>
    </xdr:from>
    <xdr:to>
      <xdr:col>7</xdr:col>
      <xdr:colOff>530088</xdr:colOff>
      <xdr:row>2</xdr:row>
      <xdr:rowOff>8283</xdr:rowOff>
    </xdr:to>
    <xdr:cxnSp macro="">
      <xdr:nvCxnSpPr>
        <xdr:cNvPr id="5" name="Straight Connector 4"/>
        <xdr:cNvCxnSpPr/>
      </xdr:nvCxnSpPr>
      <xdr:spPr>
        <a:xfrm>
          <a:off x="6228522" y="422413"/>
          <a:ext cx="1822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57978</xdr:colOff>
      <xdr:row>2</xdr:row>
      <xdr:rowOff>24848</xdr:rowOff>
    </xdr:from>
    <xdr:to>
      <xdr:col>1</xdr:col>
      <xdr:colOff>985630</xdr:colOff>
      <xdr:row>2</xdr:row>
      <xdr:rowOff>24848</xdr:rowOff>
    </xdr:to>
    <xdr:cxnSp macro="">
      <xdr:nvCxnSpPr>
        <xdr:cNvPr id="2" name="Straight Connector 1"/>
        <xdr:cNvCxnSpPr/>
      </xdr:nvCxnSpPr>
      <xdr:spPr>
        <a:xfrm>
          <a:off x="448503" y="443948"/>
          <a:ext cx="92765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1631674</xdr:colOff>
      <xdr:row>2</xdr:row>
      <xdr:rowOff>16565</xdr:rowOff>
    </xdr:from>
    <xdr:to>
      <xdr:col>8</xdr:col>
      <xdr:colOff>455544</xdr:colOff>
      <xdr:row>2</xdr:row>
      <xdr:rowOff>16565</xdr:rowOff>
    </xdr:to>
    <xdr:cxnSp macro="">
      <xdr:nvCxnSpPr>
        <xdr:cNvPr id="3" name="Straight Connector 2"/>
        <xdr:cNvCxnSpPr/>
      </xdr:nvCxnSpPr>
      <xdr:spPr>
        <a:xfrm>
          <a:off x="5555974" y="435665"/>
          <a:ext cx="14337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7"/>
  <sheetViews>
    <sheetView zoomScale="115" zoomScaleNormal="115" workbookViewId="0">
      <selection activeCell="K11" sqref="K11"/>
    </sheetView>
  </sheetViews>
  <sheetFormatPr defaultColWidth="9.125" defaultRowHeight="15"/>
  <cols>
    <col min="1" max="1" width="5.875" style="5" customWidth="1"/>
    <col min="2" max="2" width="21.375" style="5" customWidth="1"/>
    <col min="3" max="3" width="7.625" style="6" customWidth="1"/>
    <col min="4" max="4" width="7.75" style="6" customWidth="1"/>
    <col min="5" max="5" width="8.375" style="5" customWidth="1"/>
    <col min="6" max="6" width="10" style="5" customWidth="1"/>
    <col min="7" max="7" width="25" style="5" customWidth="1"/>
    <col min="8" max="8" width="17.125" style="5" customWidth="1"/>
    <col min="9" max="9" width="14.75" style="5" customWidth="1"/>
    <col min="10" max="10" width="6.625" style="6" customWidth="1"/>
    <col min="11" max="11" width="19" style="5" customWidth="1"/>
    <col min="12" max="12" width="18.375" style="1" customWidth="1"/>
    <col min="13" max="13" width="9.125" style="2"/>
    <col min="14" max="14" width="10.125" style="3" bestFit="1" customWidth="1"/>
    <col min="15" max="15" width="10.125" style="4" bestFit="1" customWidth="1"/>
    <col min="16" max="16" width="9.125" style="3"/>
    <col min="17" max="17" width="11.125" style="4" bestFit="1" customWidth="1"/>
    <col min="18" max="18" width="9.125" style="2"/>
    <col min="19" max="16384" width="9.125" style="1"/>
  </cols>
  <sheetData>
    <row r="1" spans="1:18" s="15" customFormat="1" ht="16.5">
      <c r="A1" s="54" t="s">
        <v>45</v>
      </c>
      <c r="B1" s="54"/>
      <c r="C1" s="54"/>
      <c r="D1" s="54"/>
      <c r="E1" s="54"/>
      <c r="F1" s="54"/>
      <c r="G1" s="55" t="s">
        <v>4</v>
      </c>
      <c r="H1" s="55"/>
      <c r="I1" s="55"/>
      <c r="J1" s="13"/>
      <c r="K1" s="14"/>
      <c r="M1" s="16"/>
      <c r="N1" s="17"/>
      <c r="O1" s="17"/>
      <c r="P1" s="17"/>
      <c r="Q1" s="17"/>
      <c r="R1" s="16"/>
    </row>
    <row r="2" spans="1:18" s="15" customFormat="1" ht="16.5">
      <c r="A2" s="55" t="s">
        <v>46</v>
      </c>
      <c r="B2" s="55"/>
      <c r="C2" s="55"/>
      <c r="D2" s="55"/>
      <c r="E2" s="55"/>
      <c r="F2" s="55"/>
      <c r="G2" s="55" t="s">
        <v>5</v>
      </c>
      <c r="H2" s="55"/>
      <c r="I2" s="55"/>
      <c r="J2" s="13"/>
      <c r="K2" s="14"/>
      <c r="M2" s="16"/>
      <c r="N2" s="17"/>
      <c r="O2" s="17"/>
      <c r="P2" s="17"/>
      <c r="Q2" s="17"/>
      <c r="R2" s="16"/>
    </row>
    <row r="3" spans="1:18" s="15" customFormat="1" ht="16.5">
      <c r="A3" s="39"/>
      <c r="B3" s="39"/>
      <c r="C3" s="39"/>
      <c r="D3" s="39"/>
      <c r="E3" s="39"/>
      <c r="F3" s="39"/>
      <c r="G3" s="39"/>
      <c r="H3" s="39"/>
      <c r="I3" s="39"/>
      <c r="J3" s="13"/>
      <c r="K3" s="14"/>
      <c r="M3" s="16"/>
      <c r="N3" s="17"/>
      <c r="O3" s="17"/>
      <c r="P3" s="17"/>
      <c r="Q3" s="17"/>
      <c r="R3" s="16"/>
    </row>
    <row r="4" spans="1:18" s="20" customFormat="1" ht="22.5" customHeight="1">
      <c r="A4" s="56" t="s">
        <v>20</v>
      </c>
      <c r="B4" s="56"/>
      <c r="C4" s="56"/>
      <c r="D4" s="56"/>
      <c r="E4" s="56"/>
      <c r="F4" s="56"/>
      <c r="G4" s="56"/>
      <c r="H4" s="56"/>
      <c r="I4" s="56"/>
      <c r="J4" s="23"/>
      <c r="K4" s="23"/>
      <c r="L4" s="23"/>
      <c r="M4" s="23"/>
      <c r="N4" s="23"/>
      <c r="O4" s="23"/>
      <c r="P4" s="23"/>
      <c r="Q4" s="23"/>
      <c r="R4" s="21"/>
    </row>
    <row r="5" spans="1:18" s="20" customFormat="1" ht="36.75" customHeight="1">
      <c r="A5" s="57" t="s">
        <v>47</v>
      </c>
      <c r="B5" s="57"/>
      <c r="C5" s="57"/>
      <c r="D5" s="57"/>
      <c r="E5" s="57"/>
      <c r="F5" s="57"/>
      <c r="G5" s="57"/>
      <c r="H5" s="57"/>
      <c r="I5" s="57"/>
      <c r="J5" s="23"/>
      <c r="K5" s="23"/>
      <c r="L5" s="23"/>
      <c r="M5" s="23"/>
      <c r="N5" s="23"/>
      <c r="O5" s="23"/>
      <c r="P5" s="23"/>
      <c r="Q5" s="23"/>
      <c r="R5" s="21"/>
    </row>
    <row r="6" spans="1:18" ht="9" customHeight="1"/>
    <row r="7" spans="1:18" s="15" customFormat="1" ht="54.75" customHeight="1">
      <c r="A7" s="42" t="s">
        <v>6</v>
      </c>
      <c r="B7" s="42" t="s">
        <v>7</v>
      </c>
      <c r="C7" s="24" t="s">
        <v>0</v>
      </c>
      <c r="D7" s="24" t="s">
        <v>9</v>
      </c>
      <c r="E7" s="42" t="s">
        <v>10</v>
      </c>
      <c r="F7" s="24" t="s">
        <v>12</v>
      </c>
      <c r="G7" s="42" t="s">
        <v>11</v>
      </c>
      <c r="H7" s="42" t="s">
        <v>13</v>
      </c>
      <c r="I7" s="42" t="s">
        <v>1</v>
      </c>
      <c r="J7" s="13"/>
      <c r="K7" s="14"/>
      <c r="M7" s="16"/>
      <c r="N7" s="17"/>
      <c r="O7" s="17"/>
      <c r="P7" s="17"/>
      <c r="Q7" s="17"/>
      <c r="R7" s="16"/>
    </row>
    <row r="8" spans="1:18" s="15" customFormat="1" ht="24" customHeight="1">
      <c r="A8" s="45">
        <v>1</v>
      </c>
      <c r="B8" s="51" t="s">
        <v>35</v>
      </c>
      <c r="C8" s="41">
        <v>2</v>
      </c>
      <c r="D8" s="41">
        <v>95</v>
      </c>
      <c r="E8" s="37">
        <v>47</v>
      </c>
      <c r="F8" s="27">
        <v>157.69999999999999</v>
      </c>
      <c r="G8" s="45" t="s">
        <v>23</v>
      </c>
      <c r="H8" s="41">
        <v>126159999.99999999</v>
      </c>
      <c r="I8" s="41"/>
      <c r="J8" s="18">
        <v>1</v>
      </c>
      <c r="K8" s="14">
        <f>H8+H9+H10+H11+H12+H13+H14+H15+H16</f>
        <v>1253968000</v>
      </c>
      <c r="M8" s="16"/>
      <c r="N8" s="17"/>
      <c r="O8" s="17"/>
      <c r="P8" s="17"/>
      <c r="Q8" s="17"/>
      <c r="R8" s="16"/>
    </row>
    <row r="9" spans="1:18" s="15" customFormat="1" ht="24" customHeight="1">
      <c r="A9" s="46"/>
      <c r="B9" s="52"/>
      <c r="C9" s="41">
        <v>3</v>
      </c>
      <c r="D9" s="41">
        <v>97</v>
      </c>
      <c r="E9" s="37">
        <v>47</v>
      </c>
      <c r="F9" s="27">
        <v>164.3</v>
      </c>
      <c r="G9" s="46"/>
      <c r="H9" s="41">
        <v>131440000.00000001</v>
      </c>
      <c r="I9" s="41"/>
      <c r="J9" s="18">
        <v>2</v>
      </c>
      <c r="K9" s="14"/>
      <c r="M9" s="16"/>
      <c r="N9" s="17"/>
      <c r="O9" s="17"/>
      <c r="P9" s="17"/>
      <c r="Q9" s="17"/>
      <c r="R9" s="16"/>
    </row>
    <row r="10" spans="1:18" s="15" customFormat="1" ht="24" customHeight="1">
      <c r="A10" s="46"/>
      <c r="B10" s="52"/>
      <c r="C10" s="41">
        <v>4</v>
      </c>
      <c r="D10" s="41">
        <v>99</v>
      </c>
      <c r="E10" s="37">
        <v>47</v>
      </c>
      <c r="F10" s="27">
        <v>171.9</v>
      </c>
      <c r="G10" s="46"/>
      <c r="H10" s="41">
        <v>137520000</v>
      </c>
      <c r="I10" s="41"/>
      <c r="J10" s="18">
        <v>3</v>
      </c>
      <c r="K10" s="14"/>
      <c r="M10" s="16"/>
      <c r="N10" s="17"/>
      <c r="O10" s="17"/>
      <c r="P10" s="17"/>
      <c r="Q10" s="17"/>
      <c r="R10" s="16"/>
    </row>
    <row r="11" spans="1:18" s="15" customFormat="1" ht="24" customHeight="1">
      <c r="A11" s="46"/>
      <c r="B11" s="52"/>
      <c r="C11" s="41">
        <v>5</v>
      </c>
      <c r="D11" s="41">
        <v>101</v>
      </c>
      <c r="E11" s="37">
        <v>47</v>
      </c>
      <c r="F11" s="27">
        <v>234.3</v>
      </c>
      <c r="G11" s="46"/>
      <c r="H11" s="41">
        <v>187440000</v>
      </c>
      <c r="I11" s="41"/>
      <c r="J11" s="18">
        <v>4</v>
      </c>
      <c r="K11" s="14"/>
      <c r="M11" s="16"/>
      <c r="N11" s="17"/>
      <c r="O11" s="17"/>
      <c r="P11" s="17"/>
      <c r="Q11" s="17"/>
      <c r="R11" s="16"/>
    </row>
    <row r="12" spans="1:18" s="15" customFormat="1" ht="24" customHeight="1">
      <c r="A12" s="46"/>
      <c r="B12" s="52"/>
      <c r="C12" s="41">
        <v>6</v>
      </c>
      <c r="D12" s="41">
        <v>92</v>
      </c>
      <c r="E12" s="37">
        <v>47</v>
      </c>
      <c r="F12" s="27">
        <v>131.30000000000001</v>
      </c>
      <c r="G12" s="46"/>
      <c r="H12" s="41">
        <v>126048000.00000001</v>
      </c>
      <c r="I12" s="41"/>
      <c r="J12" s="18">
        <v>5</v>
      </c>
      <c r="K12" s="14"/>
      <c r="M12" s="16"/>
      <c r="N12" s="17"/>
      <c r="O12" s="17"/>
      <c r="P12" s="17"/>
      <c r="Q12" s="17"/>
      <c r="R12" s="16"/>
    </row>
    <row r="13" spans="1:18" s="15" customFormat="1" ht="24" customHeight="1">
      <c r="A13" s="46"/>
      <c r="B13" s="52"/>
      <c r="C13" s="41">
        <v>7</v>
      </c>
      <c r="D13" s="41">
        <v>94</v>
      </c>
      <c r="E13" s="37">
        <v>47</v>
      </c>
      <c r="F13" s="27">
        <v>151.9</v>
      </c>
      <c r="G13" s="46"/>
      <c r="H13" s="41">
        <v>121520000</v>
      </c>
      <c r="I13" s="41"/>
      <c r="J13" s="18">
        <v>6</v>
      </c>
      <c r="K13" s="14"/>
      <c r="M13" s="16"/>
      <c r="N13" s="17"/>
      <c r="O13" s="17"/>
      <c r="P13" s="17"/>
      <c r="Q13" s="17"/>
      <c r="R13" s="16"/>
    </row>
    <row r="14" spans="1:18" s="15" customFormat="1" ht="24" customHeight="1">
      <c r="A14" s="46"/>
      <c r="B14" s="52"/>
      <c r="C14" s="41">
        <v>8</v>
      </c>
      <c r="D14" s="41">
        <v>96</v>
      </c>
      <c r="E14" s="37">
        <v>47</v>
      </c>
      <c r="F14" s="27">
        <v>162.4</v>
      </c>
      <c r="G14" s="46"/>
      <c r="H14" s="41">
        <v>129920000</v>
      </c>
      <c r="I14" s="41"/>
      <c r="J14" s="18">
        <v>7</v>
      </c>
      <c r="K14" s="14"/>
      <c r="M14" s="16"/>
      <c r="N14" s="17"/>
      <c r="O14" s="17"/>
      <c r="P14" s="17"/>
      <c r="Q14" s="17"/>
      <c r="R14" s="16"/>
    </row>
    <row r="15" spans="1:18" s="15" customFormat="1" ht="24" customHeight="1">
      <c r="A15" s="46"/>
      <c r="B15" s="52"/>
      <c r="C15" s="41">
        <v>9</v>
      </c>
      <c r="D15" s="41">
        <v>98</v>
      </c>
      <c r="E15" s="37">
        <v>47</v>
      </c>
      <c r="F15" s="27">
        <v>173</v>
      </c>
      <c r="G15" s="46"/>
      <c r="H15" s="41">
        <v>138400000</v>
      </c>
      <c r="I15" s="41"/>
      <c r="J15" s="18">
        <v>8</v>
      </c>
      <c r="K15" s="14"/>
      <c r="M15" s="16"/>
      <c r="N15" s="17"/>
      <c r="O15" s="17"/>
      <c r="P15" s="17"/>
      <c r="Q15" s="17"/>
      <c r="R15" s="16"/>
    </row>
    <row r="16" spans="1:18" s="15" customFormat="1" ht="24" customHeight="1">
      <c r="A16" s="47"/>
      <c r="B16" s="53"/>
      <c r="C16" s="41">
        <v>11</v>
      </c>
      <c r="D16" s="41">
        <v>102</v>
      </c>
      <c r="E16" s="37">
        <v>47</v>
      </c>
      <c r="F16" s="27">
        <v>194.4</v>
      </c>
      <c r="G16" s="47"/>
      <c r="H16" s="41">
        <v>155520000</v>
      </c>
      <c r="I16" s="41"/>
      <c r="J16" s="18">
        <v>9</v>
      </c>
      <c r="K16" s="14"/>
      <c r="M16" s="16"/>
      <c r="N16" s="17"/>
      <c r="O16" s="17"/>
      <c r="P16" s="17"/>
      <c r="Q16" s="17"/>
      <c r="R16" s="16"/>
    </row>
    <row r="17" spans="1:18" s="15" customFormat="1" ht="24.75" customHeight="1">
      <c r="A17" s="44">
        <v>2</v>
      </c>
      <c r="B17" s="50" t="s">
        <v>36</v>
      </c>
      <c r="C17" s="41">
        <v>1</v>
      </c>
      <c r="D17" s="41">
        <v>400</v>
      </c>
      <c r="E17" s="37">
        <v>44</v>
      </c>
      <c r="F17" s="27">
        <v>175.6</v>
      </c>
      <c r="G17" s="45" t="s">
        <v>23</v>
      </c>
      <c r="H17" s="41">
        <v>263400000</v>
      </c>
      <c r="I17" s="41"/>
      <c r="J17" s="18">
        <v>10</v>
      </c>
      <c r="K17" s="14">
        <f>H17+H18+H19+H20+H21+H22+H23+H24+H25</f>
        <v>2483640000</v>
      </c>
      <c r="M17" s="16"/>
      <c r="N17" s="17"/>
      <c r="O17" s="17"/>
      <c r="P17" s="17"/>
      <c r="Q17" s="17"/>
      <c r="R17" s="16"/>
    </row>
    <row r="18" spans="1:18" s="15" customFormat="1" ht="24.75" customHeight="1">
      <c r="A18" s="44"/>
      <c r="B18" s="50"/>
      <c r="C18" s="41">
        <v>2</v>
      </c>
      <c r="D18" s="41">
        <v>401</v>
      </c>
      <c r="E18" s="37">
        <v>44</v>
      </c>
      <c r="F18" s="27">
        <v>182.7</v>
      </c>
      <c r="G18" s="46"/>
      <c r="H18" s="41">
        <v>274050000</v>
      </c>
      <c r="I18" s="41"/>
      <c r="J18" s="18">
        <v>11</v>
      </c>
      <c r="K18" s="14"/>
      <c r="M18" s="16"/>
      <c r="N18" s="17"/>
      <c r="O18" s="17"/>
      <c r="P18" s="17"/>
      <c r="Q18" s="17"/>
      <c r="R18" s="16"/>
    </row>
    <row r="19" spans="1:18" s="20" customFormat="1" ht="24.75" customHeight="1">
      <c r="A19" s="44"/>
      <c r="B19" s="50"/>
      <c r="C19" s="41">
        <v>3</v>
      </c>
      <c r="D19" s="41">
        <v>402</v>
      </c>
      <c r="E19" s="37">
        <v>44</v>
      </c>
      <c r="F19" s="27">
        <v>175.5</v>
      </c>
      <c r="G19" s="46"/>
      <c r="H19" s="41">
        <v>263250000</v>
      </c>
      <c r="I19" s="41"/>
      <c r="J19" s="18">
        <v>12</v>
      </c>
      <c r="K19" s="19"/>
      <c r="M19" s="21"/>
      <c r="N19" s="22"/>
      <c r="O19" s="17"/>
      <c r="P19" s="22"/>
      <c r="Q19" s="17"/>
      <c r="R19" s="21"/>
    </row>
    <row r="20" spans="1:18" s="20" customFormat="1" ht="24.75" customHeight="1">
      <c r="A20" s="44"/>
      <c r="B20" s="50"/>
      <c r="C20" s="41">
        <v>4</v>
      </c>
      <c r="D20" s="41">
        <v>403</v>
      </c>
      <c r="E20" s="37">
        <v>44</v>
      </c>
      <c r="F20" s="25">
        <v>168.3</v>
      </c>
      <c r="G20" s="46"/>
      <c r="H20" s="41">
        <v>252450000.00000003</v>
      </c>
      <c r="I20" s="41"/>
      <c r="J20" s="18">
        <v>13</v>
      </c>
      <c r="K20" s="19"/>
      <c r="M20" s="21"/>
      <c r="N20" s="22"/>
      <c r="O20" s="17"/>
      <c r="P20" s="22"/>
      <c r="Q20" s="17"/>
      <c r="R20" s="21"/>
    </row>
    <row r="21" spans="1:18" s="20" customFormat="1" ht="24.75" customHeight="1">
      <c r="A21" s="44"/>
      <c r="B21" s="50"/>
      <c r="C21" s="41">
        <v>5</v>
      </c>
      <c r="D21" s="41">
        <v>404</v>
      </c>
      <c r="E21" s="37">
        <v>44</v>
      </c>
      <c r="F21" s="27">
        <v>177.1</v>
      </c>
      <c r="G21" s="47"/>
      <c r="H21" s="41">
        <v>265650000</v>
      </c>
      <c r="I21" s="41"/>
      <c r="J21" s="18">
        <v>14</v>
      </c>
      <c r="K21" s="19"/>
      <c r="M21" s="21"/>
      <c r="N21" s="22"/>
      <c r="O21" s="17"/>
      <c r="P21" s="22"/>
      <c r="Q21" s="17"/>
      <c r="R21" s="21"/>
    </row>
    <row r="22" spans="1:18" s="20" customFormat="1" ht="26.25" customHeight="1">
      <c r="A22" s="44">
        <v>3</v>
      </c>
      <c r="B22" s="50" t="s">
        <v>36</v>
      </c>
      <c r="C22" s="41">
        <v>6</v>
      </c>
      <c r="D22" s="41">
        <v>405</v>
      </c>
      <c r="E22" s="37">
        <v>44</v>
      </c>
      <c r="F22" s="27">
        <v>174</v>
      </c>
      <c r="G22" s="45" t="s">
        <v>23</v>
      </c>
      <c r="H22" s="41">
        <v>261000000</v>
      </c>
      <c r="I22" s="41"/>
      <c r="J22" s="18">
        <v>15</v>
      </c>
      <c r="K22" s="19"/>
      <c r="M22" s="21"/>
      <c r="N22" s="22"/>
      <c r="O22" s="17"/>
      <c r="P22" s="22"/>
      <c r="Q22" s="17"/>
      <c r="R22" s="21"/>
    </row>
    <row r="23" spans="1:18" s="20" customFormat="1" ht="26.25" customHeight="1">
      <c r="A23" s="44"/>
      <c r="B23" s="50"/>
      <c r="C23" s="41">
        <v>7</v>
      </c>
      <c r="D23" s="41">
        <v>406</v>
      </c>
      <c r="E23" s="37">
        <v>44</v>
      </c>
      <c r="F23" s="27">
        <v>167.7</v>
      </c>
      <c r="G23" s="46"/>
      <c r="H23" s="41">
        <v>251549999.99999997</v>
      </c>
      <c r="I23" s="41"/>
      <c r="J23" s="18">
        <v>16</v>
      </c>
      <c r="K23" s="19"/>
      <c r="M23" s="21"/>
      <c r="N23" s="22"/>
      <c r="O23" s="17"/>
      <c r="P23" s="22"/>
      <c r="Q23" s="17"/>
      <c r="R23" s="21"/>
    </row>
    <row r="24" spans="1:18" s="20" customFormat="1" ht="26.25" customHeight="1">
      <c r="A24" s="44"/>
      <c r="B24" s="50"/>
      <c r="C24" s="41">
        <v>8</v>
      </c>
      <c r="D24" s="41">
        <v>408</v>
      </c>
      <c r="E24" s="37">
        <v>44</v>
      </c>
      <c r="F24" s="25">
        <v>198.1</v>
      </c>
      <c r="G24" s="46"/>
      <c r="H24" s="41">
        <v>297150000</v>
      </c>
      <c r="I24" s="41"/>
      <c r="J24" s="18">
        <v>17</v>
      </c>
      <c r="K24" s="19"/>
      <c r="M24" s="21"/>
      <c r="N24" s="22"/>
      <c r="O24" s="17"/>
      <c r="P24" s="22"/>
      <c r="Q24" s="17"/>
      <c r="R24" s="21"/>
    </row>
    <row r="25" spans="1:18" s="20" customFormat="1" ht="26.25" customHeight="1">
      <c r="A25" s="44"/>
      <c r="B25" s="50"/>
      <c r="C25" s="41">
        <v>9</v>
      </c>
      <c r="D25" s="41">
        <v>409</v>
      </c>
      <c r="E25" s="37">
        <v>44</v>
      </c>
      <c r="F25" s="25">
        <v>197.3</v>
      </c>
      <c r="G25" s="47"/>
      <c r="H25" s="41">
        <v>355140000</v>
      </c>
      <c r="I25" s="41"/>
      <c r="J25" s="18">
        <v>18</v>
      </c>
      <c r="K25" s="19"/>
      <c r="M25" s="21"/>
      <c r="N25" s="22"/>
      <c r="O25" s="17"/>
      <c r="P25" s="22"/>
      <c r="Q25" s="17"/>
      <c r="R25" s="21"/>
    </row>
    <row r="26" spans="1:18" s="20" customFormat="1" ht="31.5" customHeight="1">
      <c r="A26" s="44">
        <v>4</v>
      </c>
      <c r="B26" s="44" t="s">
        <v>43</v>
      </c>
      <c r="C26" s="41">
        <v>1</v>
      </c>
      <c r="D26" s="41">
        <v>259</v>
      </c>
      <c r="E26" s="37">
        <v>48</v>
      </c>
      <c r="F26" s="25">
        <v>199.4</v>
      </c>
      <c r="G26" s="45" t="s">
        <v>23</v>
      </c>
      <c r="H26" s="41">
        <v>498500000</v>
      </c>
      <c r="I26" s="41"/>
      <c r="J26" s="18">
        <v>19</v>
      </c>
      <c r="K26" s="19">
        <f>H26+H27</f>
        <v>974500000</v>
      </c>
      <c r="M26" s="21"/>
      <c r="N26" s="22"/>
      <c r="O26" s="17"/>
      <c r="P26" s="22"/>
      <c r="Q26" s="17"/>
      <c r="R26" s="21"/>
    </row>
    <row r="27" spans="1:18" s="20" customFormat="1" ht="31.5" customHeight="1">
      <c r="A27" s="44"/>
      <c r="B27" s="44"/>
      <c r="C27" s="41">
        <v>2</v>
      </c>
      <c r="D27" s="41">
        <v>260</v>
      </c>
      <c r="E27" s="37">
        <v>48</v>
      </c>
      <c r="F27" s="25">
        <v>190.4</v>
      </c>
      <c r="G27" s="47"/>
      <c r="H27" s="41">
        <v>476000000</v>
      </c>
      <c r="I27" s="41"/>
      <c r="J27" s="18">
        <v>20</v>
      </c>
      <c r="K27" s="19"/>
      <c r="M27" s="21"/>
      <c r="N27" s="22"/>
      <c r="O27" s="17"/>
      <c r="P27" s="22"/>
      <c r="Q27" s="17"/>
      <c r="R27" s="21"/>
    </row>
    <row r="28" spans="1:18" s="20" customFormat="1" ht="25.5" customHeight="1">
      <c r="A28" s="45">
        <v>5</v>
      </c>
      <c r="B28" s="45" t="s">
        <v>37</v>
      </c>
      <c r="C28" s="41">
        <v>2</v>
      </c>
      <c r="D28" s="41">
        <v>153</v>
      </c>
      <c r="E28" s="38">
        <v>18</v>
      </c>
      <c r="F28" s="27">
        <v>157.5</v>
      </c>
      <c r="G28" s="45" t="s">
        <v>38</v>
      </c>
      <c r="H28" s="41">
        <v>472500000</v>
      </c>
      <c r="I28" s="41"/>
      <c r="J28" s="18">
        <v>21</v>
      </c>
      <c r="K28" s="19">
        <f>H28+H29+H30+H31+H32+H33+H34</f>
        <v>4403940000</v>
      </c>
      <c r="M28" s="21"/>
      <c r="N28" s="22"/>
      <c r="O28" s="17"/>
      <c r="P28" s="22"/>
      <c r="Q28" s="17"/>
      <c r="R28" s="21"/>
    </row>
    <row r="29" spans="1:18" s="20" customFormat="1" ht="25.5" customHeight="1">
      <c r="A29" s="46"/>
      <c r="B29" s="46"/>
      <c r="C29" s="41">
        <v>3</v>
      </c>
      <c r="D29" s="41">
        <v>154</v>
      </c>
      <c r="E29" s="38">
        <v>18</v>
      </c>
      <c r="F29" s="27">
        <v>207.6</v>
      </c>
      <c r="G29" s="46"/>
      <c r="H29" s="41">
        <v>622800000</v>
      </c>
      <c r="I29" s="41"/>
      <c r="J29" s="18">
        <v>22</v>
      </c>
      <c r="K29" s="19"/>
      <c r="M29" s="21"/>
      <c r="N29" s="22"/>
      <c r="O29" s="17"/>
      <c r="P29" s="22"/>
      <c r="Q29" s="17"/>
      <c r="R29" s="21"/>
    </row>
    <row r="30" spans="1:18" s="20" customFormat="1" ht="25.5" customHeight="1">
      <c r="A30" s="46"/>
      <c r="B30" s="46"/>
      <c r="C30" s="41">
        <v>4</v>
      </c>
      <c r="D30" s="41">
        <v>155</v>
      </c>
      <c r="E30" s="38">
        <v>18</v>
      </c>
      <c r="F30" s="27">
        <v>221.2</v>
      </c>
      <c r="G30" s="46"/>
      <c r="H30" s="41">
        <v>663600000</v>
      </c>
      <c r="I30" s="41"/>
      <c r="J30" s="18">
        <v>23</v>
      </c>
      <c r="K30" s="19"/>
      <c r="M30" s="21"/>
      <c r="N30" s="22"/>
      <c r="O30" s="17"/>
      <c r="P30" s="22"/>
      <c r="Q30" s="17"/>
      <c r="R30" s="21"/>
    </row>
    <row r="31" spans="1:18" s="20" customFormat="1" ht="25.5" customHeight="1">
      <c r="A31" s="46"/>
      <c r="B31" s="46"/>
      <c r="C31" s="41">
        <v>5</v>
      </c>
      <c r="D31" s="41">
        <v>156</v>
      </c>
      <c r="E31" s="38">
        <v>18</v>
      </c>
      <c r="F31" s="27">
        <v>111.2</v>
      </c>
      <c r="G31" s="46"/>
      <c r="H31" s="41">
        <v>333600000</v>
      </c>
      <c r="I31" s="41"/>
      <c r="J31" s="18">
        <v>24</v>
      </c>
      <c r="K31" s="19"/>
      <c r="M31" s="21"/>
      <c r="N31" s="22"/>
      <c r="O31" s="17"/>
      <c r="P31" s="22"/>
      <c r="Q31" s="17"/>
      <c r="R31" s="21"/>
    </row>
    <row r="32" spans="1:18" s="20" customFormat="1" ht="25.5" customHeight="1">
      <c r="A32" s="46"/>
      <c r="B32" s="46"/>
      <c r="C32" s="41">
        <v>6</v>
      </c>
      <c r="D32" s="41">
        <v>157</v>
      </c>
      <c r="E32" s="38">
        <v>18</v>
      </c>
      <c r="F32" s="27">
        <v>212</v>
      </c>
      <c r="G32" s="46"/>
      <c r="H32" s="41">
        <v>763200000</v>
      </c>
      <c r="I32" s="41"/>
      <c r="J32" s="18">
        <v>25</v>
      </c>
      <c r="K32" s="19"/>
      <c r="M32" s="21"/>
      <c r="N32" s="22"/>
      <c r="O32" s="17"/>
      <c r="P32" s="22"/>
      <c r="Q32" s="17"/>
      <c r="R32" s="21"/>
    </row>
    <row r="33" spans="1:18" s="15" customFormat="1" ht="25.5" customHeight="1">
      <c r="A33" s="46"/>
      <c r="B33" s="46"/>
      <c r="C33" s="41">
        <v>7</v>
      </c>
      <c r="D33" s="41">
        <v>158</v>
      </c>
      <c r="E33" s="38">
        <v>18</v>
      </c>
      <c r="F33" s="27">
        <v>235.4</v>
      </c>
      <c r="G33" s="46"/>
      <c r="H33" s="41">
        <v>706200000</v>
      </c>
      <c r="I33" s="41"/>
      <c r="J33" s="18">
        <v>26</v>
      </c>
      <c r="K33" s="14"/>
      <c r="M33" s="16"/>
      <c r="N33" s="17"/>
      <c r="O33" s="17"/>
      <c r="P33" s="17"/>
      <c r="Q33" s="17"/>
      <c r="R33" s="16"/>
    </row>
    <row r="34" spans="1:18" s="15" customFormat="1" ht="25.5" customHeight="1">
      <c r="A34" s="47"/>
      <c r="B34" s="47"/>
      <c r="C34" s="41">
        <v>8</v>
      </c>
      <c r="D34" s="41">
        <v>159</v>
      </c>
      <c r="E34" s="38">
        <v>18</v>
      </c>
      <c r="F34" s="27">
        <v>233.9</v>
      </c>
      <c r="G34" s="47"/>
      <c r="H34" s="41">
        <v>842040000</v>
      </c>
      <c r="I34" s="41"/>
      <c r="J34" s="18">
        <v>27</v>
      </c>
      <c r="K34" s="14"/>
      <c r="M34" s="16"/>
      <c r="N34" s="17"/>
      <c r="O34" s="17"/>
      <c r="P34" s="17"/>
      <c r="Q34" s="17"/>
      <c r="R34" s="16"/>
    </row>
    <row r="35" spans="1:18" s="15" customFormat="1" ht="42" customHeight="1">
      <c r="A35" s="44">
        <v>6</v>
      </c>
      <c r="B35" s="50" t="s">
        <v>33</v>
      </c>
      <c r="C35" s="41">
        <v>1</v>
      </c>
      <c r="D35" s="41">
        <v>480</v>
      </c>
      <c r="E35" s="37">
        <v>36</v>
      </c>
      <c r="F35" s="27">
        <v>162</v>
      </c>
      <c r="G35" s="45" t="s">
        <v>34</v>
      </c>
      <c r="H35" s="41">
        <v>486000000</v>
      </c>
      <c r="I35" s="41"/>
      <c r="J35" s="18">
        <v>28</v>
      </c>
      <c r="K35" s="14">
        <f>H35+H36</f>
        <v>913250000</v>
      </c>
      <c r="M35" s="16"/>
      <c r="N35" s="17"/>
      <c r="O35" s="17"/>
      <c r="P35" s="17"/>
      <c r="Q35" s="17"/>
      <c r="R35" s="16"/>
    </row>
    <row r="36" spans="1:18" s="15" customFormat="1" ht="42" customHeight="1">
      <c r="A36" s="44"/>
      <c r="B36" s="50"/>
      <c r="C36" s="41">
        <v>2</v>
      </c>
      <c r="D36" s="41">
        <v>481</v>
      </c>
      <c r="E36" s="37">
        <v>36</v>
      </c>
      <c r="F36" s="27">
        <v>170.9</v>
      </c>
      <c r="G36" s="47"/>
      <c r="H36" s="41">
        <v>427250000</v>
      </c>
      <c r="I36" s="41"/>
      <c r="J36" s="18">
        <v>29</v>
      </c>
      <c r="K36" s="14"/>
      <c r="M36" s="16"/>
      <c r="N36" s="17"/>
      <c r="O36" s="17"/>
      <c r="P36" s="17"/>
      <c r="Q36" s="17"/>
      <c r="R36" s="16"/>
    </row>
    <row r="37" spans="1:18" s="15" customFormat="1" ht="71.25" customHeight="1">
      <c r="A37" s="41">
        <v>7</v>
      </c>
      <c r="B37" s="41" t="s">
        <v>39</v>
      </c>
      <c r="C37" s="41">
        <v>5</v>
      </c>
      <c r="D37" s="41">
        <v>186</v>
      </c>
      <c r="E37" s="35">
        <v>43</v>
      </c>
      <c r="F37" s="27">
        <v>199.1</v>
      </c>
      <c r="G37" s="41" t="s">
        <v>23</v>
      </c>
      <c r="H37" s="41">
        <v>358380000</v>
      </c>
      <c r="I37" s="41"/>
      <c r="J37" s="18">
        <v>30</v>
      </c>
      <c r="K37" s="14">
        <f>H37</f>
        <v>358380000</v>
      </c>
      <c r="M37" s="16"/>
      <c r="N37" s="17"/>
      <c r="O37" s="17"/>
      <c r="P37" s="17"/>
      <c r="Q37" s="17"/>
      <c r="R37" s="16"/>
    </row>
    <row r="38" spans="1:18" s="15" customFormat="1" ht="28.5" customHeight="1">
      <c r="A38" s="44">
        <v>8</v>
      </c>
      <c r="B38" s="44" t="s">
        <v>40</v>
      </c>
      <c r="C38" s="41">
        <v>1</v>
      </c>
      <c r="D38" s="35">
        <v>468</v>
      </c>
      <c r="E38" s="38">
        <v>36</v>
      </c>
      <c r="F38" s="27">
        <v>122</v>
      </c>
      <c r="G38" s="45" t="s">
        <v>23</v>
      </c>
      <c r="H38" s="41">
        <v>305000000</v>
      </c>
      <c r="I38" s="41"/>
      <c r="J38" s="18">
        <v>31</v>
      </c>
      <c r="K38" s="14">
        <f>H38+H39+H40</f>
        <v>902500000</v>
      </c>
      <c r="M38" s="16"/>
      <c r="N38" s="17"/>
      <c r="O38" s="17"/>
      <c r="P38" s="17"/>
      <c r="Q38" s="17"/>
      <c r="R38" s="16"/>
    </row>
    <row r="39" spans="1:18" s="15" customFormat="1" ht="28.5" customHeight="1">
      <c r="A39" s="44"/>
      <c r="B39" s="44"/>
      <c r="C39" s="41">
        <v>2</v>
      </c>
      <c r="D39" s="35">
        <v>469</v>
      </c>
      <c r="E39" s="38">
        <v>36</v>
      </c>
      <c r="F39" s="27">
        <v>121</v>
      </c>
      <c r="G39" s="46"/>
      <c r="H39" s="41">
        <v>302500000</v>
      </c>
      <c r="I39" s="41"/>
      <c r="J39" s="18">
        <v>32</v>
      </c>
      <c r="K39" s="14"/>
      <c r="M39" s="16"/>
      <c r="N39" s="17"/>
      <c r="O39" s="17"/>
      <c r="P39" s="17"/>
      <c r="Q39" s="17"/>
      <c r="R39" s="16"/>
    </row>
    <row r="40" spans="1:18" s="15" customFormat="1" ht="28.5" customHeight="1">
      <c r="A40" s="44"/>
      <c r="B40" s="44"/>
      <c r="C40" s="41">
        <v>3</v>
      </c>
      <c r="D40" s="35">
        <v>470</v>
      </c>
      <c r="E40" s="38">
        <v>36</v>
      </c>
      <c r="F40" s="27">
        <v>118</v>
      </c>
      <c r="G40" s="47"/>
      <c r="H40" s="41">
        <v>295000000</v>
      </c>
      <c r="I40" s="41"/>
      <c r="J40" s="18">
        <v>33</v>
      </c>
      <c r="K40" s="14"/>
      <c r="M40" s="16"/>
      <c r="N40" s="17"/>
      <c r="O40" s="17"/>
      <c r="P40" s="17"/>
      <c r="Q40" s="17"/>
      <c r="R40" s="16"/>
    </row>
    <row r="41" spans="1:18" s="15" customFormat="1" ht="31.5" customHeight="1">
      <c r="A41" s="48" t="s">
        <v>21</v>
      </c>
      <c r="B41" s="48"/>
      <c r="C41" s="42" t="s">
        <v>41</v>
      </c>
      <c r="D41" s="36"/>
      <c r="E41" s="36"/>
      <c r="F41" s="24">
        <f>SUM(F8:F40)</f>
        <v>5819.0999999999995</v>
      </c>
      <c r="G41" s="42"/>
      <c r="H41" s="42">
        <f>SUM(H8:H40)</f>
        <v>11290178000</v>
      </c>
      <c r="I41" s="42"/>
      <c r="J41" s="13">
        <f>SUM(J8:J40)</f>
        <v>561</v>
      </c>
      <c r="K41" s="14">
        <f>SUM(K8:K40)</f>
        <v>11290178000</v>
      </c>
      <c r="M41" s="16"/>
      <c r="N41" s="17"/>
      <c r="O41" s="17"/>
      <c r="P41" s="17"/>
      <c r="Q41" s="17"/>
      <c r="R41" s="16"/>
    </row>
    <row r="42" spans="1:18" ht="25.5" customHeight="1">
      <c r="B42" s="10"/>
      <c r="C42" s="11"/>
      <c r="D42" s="11"/>
      <c r="E42" s="10"/>
      <c r="F42" s="10"/>
      <c r="G42" s="49"/>
      <c r="H42" s="49"/>
      <c r="I42" s="49"/>
    </row>
    <row r="43" spans="1:18" ht="15.75" customHeight="1">
      <c r="B43" s="40"/>
      <c r="C43" s="11"/>
      <c r="D43" s="11"/>
      <c r="E43" s="10"/>
      <c r="F43" s="10"/>
      <c r="G43" s="43"/>
      <c r="H43" s="43"/>
      <c r="I43" s="43"/>
    </row>
    <row r="44" spans="1:18" ht="15.75" customHeight="1">
      <c r="B44" s="10"/>
      <c r="C44" s="11"/>
      <c r="D44" s="11"/>
      <c r="E44" s="10"/>
      <c r="F44" s="10"/>
      <c r="G44" s="43"/>
      <c r="H44" s="43"/>
      <c r="I44" s="43"/>
    </row>
    <row r="45" spans="1:18" ht="21" customHeight="1">
      <c r="B45" s="10"/>
      <c r="C45" s="11"/>
      <c r="D45" s="11"/>
      <c r="E45" s="10"/>
      <c r="F45" s="10"/>
      <c r="G45" s="10"/>
      <c r="H45" s="10"/>
      <c r="I45" s="10"/>
    </row>
    <row r="46" spans="1:18" ht="21" customHeight="1">
      <c r="B46" s="10"/>
      <c r="C46" s="11"/>
      <c r="D46" s="11"/>
      <c r="E46" s="10"/>
      <c r="F46" s="10"/>
      <c r="G46" s="10"/>
      <c r="H46" s="10"/>
      <c r="I46" s="10"/>
    </row>
    <row r="47" spans="1:18" ht="21" customHeight="1">
      <c r="B47" s="40"/>
      <c r="C47" s="11"/>
      <c r="D47" s="11"/>
      <c r="E47" s="10"/>
      <c r="F47" s="10"/>
      <c r="G47" s="43"/>
      <c r="H47" s="43"/>
      <c r="I47" s="43"/>
    </row>
    <row r="48" spans="1:18" s="2" customFormat="1">
      <c r="A48" s="5"/>
      <c r="B48" s="5"/>
      <c r="C48" s="6"/>
      <c r="D48" s="6"/>
      <c r="E48" s="5"/>
      <c r="F48" s="5"/>
      <c r="G48" s="5"/>
      <c r="H48" s="5"/>
      <c r="I48" s="5"/>
      <c r="J48" s="6"/>
      <c r="K48" s="7"/>
      <c r="L48" s="8"/>
      <c r="N48" s="3"/>
      <c r="O48" s="4"/>
      <c r="P48" s="3"/>
      <c r="Q48" s="4"/>
    </row>
    <row r="49" spans="1:17" s="2" customFormat="1">
      <c r="A49" s="5"/>
      <c r="B49" s="5"/>
      <c r="C49" s="6"/>
      <c r="D49" s="6"/>
      <c r="E49" s="5"/>
      <c r="F49" s="5"/>
      <c r="G49" s="5"/>
      <c r="H49" s="5"/>
      <c r="I49" s="5"/>
      <c r="J49" s="6"/>
      <c r="K49" s="7"/>
      <c r="L49" s="8"/>
      <c r="N49" s="3"/>
      <c r="O49" s="4"/>
      <c r="P49" s="3"/>
      <c r="Q49" s="4"/>
    </row>
    <row r="50" spans="1:17" s="2" customFormat="1">
      <c r="A50" s="5"/>
      <c r="B50" s="5"/>
      <c r="C50" s="6"/>
      <c r="D50" s="6"/>
      <c r="E50" s="5"/>
      <c r="F50" s="5"/>
      <c r="G50" s="5"/>
      <c r="H50" s="5"/>
      <c r="I50" s="5"/>
      <c r="J50" s="6"/>
      <c r="K50" s="7"/>
      <c r="L50" s="8"/>
      <c r="N50" s="3"/>
      <c r="O50" s="4"/>
      <c r="P50" s="3"/>
      <c r="Q50" s="4"/>
    </row>
    <row r="51" spans="1:17" s="2" customFormat="1">
      <c r="A51" s="5"/>
      <c r="B51" s="5"/>
      <c r="C51" s="6"/>
      <c r="D51" s="6"/>
      <c r="E51" s="5"/>
      <c r="F51" s="5"/>
      <c r="G51" s="5"/>
      <c r="H51" s="5"/>
      <c r="I51" s="5"/>
      <c r="J51" s="6"/>
      <c r="K51" s="7"/>
      <c r="L51" s="8"/>
      <c r="N51" s="3"/>
      <c r="O51" s="4"/>
      <c r="P51" s="3"/>
      <c r="Q51" s="4"/>
    </row>
    <row r="52" spans="1:17" s="2" customFormat="1">
      <c r="A52" s="5"/>
      <c r="B52" s="5"/>
      <c r="C52" s="6"/>
      <c r="D52" s="6"/>
      <c r="E52" s="5"/>
      <c r="F52" s="5"/>
      <c r="G52" s="5"/>
      <c r="H52" s="5"/>
      <c r="I52" s="5"/>
      <c r="J52" s="6"/>
      <c r="K52" s="7"/>
      <c r="L52" s="8"/>
      <c r="N52" s="3"/>
      <c r="O52" s="4"/>
      <c r="P52" s="3"/>
      <c r="Q52" s="4"/>
    </row>
    <row r="53" spans="1:17" s="2" customFormat="1">
      <c r="A53" s="5"/>
      <c r="B53" s="5"/>
      <c r="C53" s="6"/>
      <c r="D53" s="6"/>
      <c r="E53" s="5"/>
      <c r="F53" s="5"/>
      <c r="G53" s="5"/>
      <c r="H53" s="5"/>
      <c r="I53" s="5"/>
      <c r="J53" s="6"/>
      <c r="K53" s="7"/>
      <c r="L53" s="8"/>
      <c r="N53" s="3"/>
      <c r="O53" s="4"/>
      <c r="P53" s="3"/>
      <c r="Q53" s="4"/>
    </row>
    <row r="54" spans="1:17" s="2" customFormat="1">
      <c r="A54" s="5"/>
      <c r="B54" s="5"/>
      <c r="C54" s="6"/>
      <c r="D54" s="6"/>
      <c r="E54" s="5"/>
      <c r="F54" s="5"/>
      <c r="G54" s="5"/>
      <c r="H54" s="5"/>
      <c r="I54" s="5"/>
      <c r="J54" s="6"/>
      <c r="K54" s="7"/>
      <c r="L54" s="8"/>
      <c r="N54" s="3"/>
      <c r="O54" s="4"/>
      <c r="P54" s="3"/>
      <c r="Q54" s="4"/>
    </row>
    <row r="55" spans="1:17" s="2" customFormat="1">
      <c r="A55" s="5"/>
      <c r="B55" s="5"/>
      <c r="C55" s="6"/>
      <c r="D55" s="6"/>
      <c r="E55" s="5"/>
      <c r="F55" s="5"/>
      <c r="G55" s="5"/>
      <c r="H55" s="5"/>
      <c r="I55" s="5"/>
      <c r="J55" s="6"/>
      <c r="K55" s="7"/>
      <c r="L55" s="8"/>
      <c r="N55" s="3"/>
      <c r="O55" s="4"/>
      <c r="P55" s="3"/>
      <c r="Q55" s="4"/>
    </row>
    <row r="56" spans="1:17" s="2" customFormat="1">
      <c r="A56" s="5"/>
      <c r="B56" s="5"/>
      <c r="C56" s="6"/>
      <c r="D56" s="6"/>
      <c r="E56" s="5"/>
      <c r="F56" s="5"/>
      <c r="G56" s="5"/>
      <c r="H56" s="5"/>
      <c r="I56" s="5"/>
      <c r="J56" s="6"/>
      <c r="K56" s="7"/>
      <c r="L56" s="8"/>
      <c r="N56" s="3"/>
      <c r="O56" s="4"/>
      <c r="P56" s="3"/>
      <c r="Q56" s="4"/>
    </row>
    <row r="57" spans="1:17" s="2" customFormat="1">
      <c r="A57" s="5"/>
      <c r="B57" s="5"/>
      <c r="C57" s="6"/>
      <c r="D57" s="6"/>
      <c r="E57" s="5"/>
      <c r="F57" s="5"/>
      <c r="G57" s="5"/>
      <c r="H57" s="5"/>
      <c r="I57" s="5"/>
      <c r="J57" s="6"/>
      <c r="K57" s="7"/>
      <c r="L57" s="9"/>
      <c r="N57" s="3"/>
      <c r="O57" s="4"/>
      <c r="P57" s="3"/>
      <c r="Q57" s="4"/>
    </row>
  </sheetData>
  <mergeCells count="32">
    <mergeCell ref="A5:I5"/>
    <mergeCell ref="A1:F1"/>
    <mergeCell ref="G1:I1"/>
    <mergeCell ref="A2:F2"/>
    <mergeCell ref="G2:I2"/>
    <mergeCell ref="A4:I4"/>
    <mergeCell ref="A8:A16"/>
    <mergeCell ref="B8:B16"/>
    <mergeCell ref="G8:G16"/>
    <mergeCell ref="A17:A21"/>
    <mergeCell ref="B17:B21"/>
    <mergeCell ref="G17:G21"/>
    <mergeCell ref="A22:A25"/>
    <mergeCell ref="B22:B25"/>
    <mergeCell ref="G22:G25"/>
    <mergeCell ref="A26:A27"/>
    <mergeCell ref="B26:B27"/>
    <mergeCell ref="G26:G27"/>
    <mergeCell ref="A28:A34"/>
    <mergeCell ref="B28:B34"/>
    <mergeCell ref="G28:G34"/>
    <mergeCell ref="A35:A36"/>
    <mergeCell ref="B35:B36"/>
    <mergeCell ref="G35:G36"/>
    <mergeCell ref="G44:I44"/>
    <mergeCell ref="G47:I47"/>
    <mergeCell ref="A38:A40"/>
    <mergeCell ref="B38:B40"/>
    <mergeCell ref="G38:G40"/>
    <mergeCell ref="A41:B41"/>
    <mergeCell ref="G42:I42"/>
    <mergeCell ref="G43:I43"/>
  </mergeCells>
  <pageMargins left="0.25" right="0.25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7"/>
  <sheetViews>
    <sheetView tabSelected="1" zoomScale="115" zoomScaleNormal="115" workbookViewId="0">
      <selection activeCell="K12" sqref="K12"/>
    </sheetView>
  </sheetViews>
  <sheetFormatPr defaultColWidth="9.125" defaultRowHeight="15"/>
  <cols>
    <col min="1" max="1" width="5.875" style="5" customWidth="1"/>
    <col min="2" max="2" width="21.375" style="5" customWidth="1"/>
    <col min="3" max="3" width="7.625" style="6" customWidth="1"/>
    <col min="4" max="4" width="7.75" style="6" customWidth="1"/>
    <col min="5" max="5" width="8.375" style="5" customWidth="1"/>
    <col min="6" max="6" width="10" style="5" customWidth="1"/>
    <col min="7" max="7" width="25" style="5" customWidth="1"/>
    <col min="8" max="8" width="17.125" style="5" customWidth="1"/>
    <col min="9" max="9" width="14.75" style="5" customWidth="1"/>
    <col min="10" max="10" width="6.625" style="6" customWidth="1"/>
    <col min="11" max="11" width="19" style="5" customWidth="1"/>
    <col min="12" max="12" width="18.375" style="1" customWidth="1"/>
    <col min="13" max="13" width="9.125" style="2"/>
    <col min="14" max="14" width="10.125" style="3" bestFit="1" customWidth="1"/>
    <col min="15" max="15" width="10.125" style="4" bestFit="1" customWidth="1"/>
    <col min="16" max="16" width="9.125" style="3"/>
    <col min="17" max="17" width="11.125" style="4" bestFit="1" customWidth="1"/>
    <col min="18" max="18" width="9.125" style="2"/>
    <col min="19" max="16384" width="9.125" style="1"/>
  </cols>
  <sheetData>
    <row r="1" spans="1:18" s="15" customFormat="1" ht="16.5">
      <c r="A1" s="55" t="s">
        <v>2</v>
      </c>
      <c r="B1" s="55"/>
      <c r="C1" s="55"/>
      <c r="D1" s="55"/>
      <c r="E1" s="55"/>
      <c r="F1" s="55"/>
      <c r="G1" s="55" t="s">
        <v>4</v>
      </c>
      <c r="H1" s="55"/>
      <c r="I1" s="55"/>
      <c r="J1" s="13"/>
      <c r="K1" s="14"/>
      <c r="M1" s="16"/>
      <c r="N1" s="17"/>
      <c r="O1" s="17"/>
      <c r="P1" s="17"/>
      <c r="Q1" s="17"/>
      <c r="R1" s="16"/>
    </row>
    <row r="2" spans="1:18" s="15" customFormat="1" ht="16.5">
      <c r="A2" s="55" t="s">
        <v>42</v>
      </c>
      <c r="B2" s="55"/>
      <c r="C2" s="55"/>
      <c r="D2" s="55"/>
      <c r="E2" s="55"/>
      <c r="F2" s="55"/>
      <c r="G2" s="55" t="s">
        <v>5</v>
      </c>
      <c r="H2" s="55"/>
      <c r="I2" s="55"/>
      <c r="J2" s="13"/>
      <c r="K2" s="14"/>
      <c r="M2" s="16"/>
      <c r="N2" s="17"/>
      <c r="O2" s="17"/>
      <c r="P2" s="17"/>
      <c r="Q2" s="17"/>
      <c r="R2" s="16"/>
    </row>
    <row r="3" spans="1:18" s="15" customFormat="1" ht="16.5">
      <c r="A3" s="34"/>
      <c r="B3" s="34"/>
      <c r="C3" s="34"/>
      <c r="D3" s="34"/>
      <c r="E3" s="34"/>
      <c r="F3" s="34"/>
      <c r="G3" s="34"/>
      <c r="H3" s="34"/>
      <c r="I3" s="34"/>
      <c r="J3" s="13"/>
      <c r="K3" s="14"/>
      <c r="M3" s="16"/>
      <c r="N3" s="17"/>
      <c r="O3" s="17"/>
      <c r="P3" s="17"/>
      <c r="Q3" s="17"/>
      <c r="R3" s="16"/>
    </row>
    <row r="4" spans="1:18" s="20" customFormat="1" ht="22.5" customHeight="1">
      <c r="A4" s="56" t="s">
        <v>20</v>
      </c>
      <c r="B4" s="56"/>
      <c r="C4" s="56"/>
      <c r="D4" s="56"/>
      <c r="E4" s="56"/>
      <c r="F4" s="56"/>
      <c r="G4" s="56"/>
      <c r="H4" s="56"/>
      <c r="I4" s="56"/>
      <c r="J4" s="23"/>
      <c r="K4" s="23"/>
      <c r="L4" s="23"/>
      <c r="M4" s="23"/>
      <c r="N4" s="23"/>
      <c r="O4" s="23"/>
      <c r="P4" s="23"/>
      <c r="Q4" s="23"/>
      <c r="R4" s="21"/>
    </row>
    <row r="5" spans="1:18" s="20" customFormat="1" ht="36.75" customHeight="1">
      <c r="A5" s="57" t="s">
        <v>44</v>
      </c>
      <c r="B5" s="57"/>
      <c r="C5" s="57"/>
      <c r="D5" s="57"/>
      <c r="E5" s="57"/>
      <c r="F5" s="57"/>
      <c r="G5" s="57"/>
      <c r="H5" s="57"/>
      <c r="I5" s="57"/>
      <c r="J5" s="23"/>
      <c r="K5" s="23"/>
      <c r="L5" s="23"/>
      <c r="M5" s="23"/>
      <c r="N5" s="23"/>
      <c r="O5" s="23"/>
      <c r="P5" s="23"/>
      <c r="Q5" s="23"/>
      <c r="R5" s="21"/>
    </row>
    <row r="6" spans="1:18" ht="9" customHeight="1"/>
    <row r="7" spans="1:18" s="15" customFormat="1" ht="54.75" customHeight="1">
      <c r="A7" s="33" t="s">
        <v>6</v>
      </c>
      <c r="B7" s="33" t="s">
        <v>7</v>
      </c>
      <c r="C7" s="24" t="s">
        <v>0</v>
      </c>
      <c r="D7" s="24" t="s">
        <v>9</v>
      </c>
      <c r="E7" s="33" t="s">
        <v>10</v>
      </c>
      <c r="F7" s="24" t="s">
        <v>12</v>
      </c>
      <c r="G7" s="33" t="s">
        <v>11</v>
      </c>
      <c r="H7" s="33" t="s">
        <v>13</v>
      </c>
      <c r="I7" s="33" t="s">
        <v>1</v>
      </c>
      <c r="J7" s="13"/>
      <c r="K7" s="14"/>
      <c r="M7" s="16"/>
      <c r="N7" s="17"/>
      <c r="O7" s="17"/>
      <c r="P7" s="17"/>
      <c r="Q7" s="17"/>
      <c r="R7" s="16"/>
    </row>
    <row r="8" spans="1:18" s="15" customFormat="1" ht="24" customHeight="1">
      <c r="A8" s="45">
        <v>1</v>
      </c>
      <c r="B8" s="51" t="s">
        <v>35</v>
      </c>
      <c r="C8" s="32">
        <v>2</v>
      </c>
      <c r="D8" s="32">
        <v>95</v>
      </c>
      <c r="E8" s="37">
        <v>47</v>
      </c>
      <c r="F8" s="27">
        <v>157.69999999999999</v>
      </c>
      <c r="G8" s="45" t="s">
        <v>23</v>
      </c>
      <c r="H8" s="32">
        <v>126159999.99999999</v>
      </c>
      <c r="I8" s="32"/>
      <c r="J8" s="18">
        <v>1</v>
      </c>
      <c r="K8" s="14">
        <f>H8+H9+H10+H11+H12+H13+H14+H15+H16</f>
        <v>1253968000</v>
      </c>
      <c r="M8" s="16"/>
      <c r="N8" s="17"/>
      <c r="O8" s="17"/>
      <c r="P8" s="17"/>
      <c r="Q8" s="17"/>
      <c r="R8" s="16"/>
    </row>
    <row r="9" spans="1:18" s="15" customFormat="1" ht="24" customHeight="1">
      <c r="A9" s="46"/>
      <c r="B9" s="52"/>
      <c r="C9" s="32">
        <v>3</v>
      </c>
      <c r="D9" s="32">
        <v>97</v>
      </c>
      <c r="E9" s="37">
        <v>47</v>
      </c>
      <c r="F9" s="27">
        <v>164.3</v>
      </c>
      <c r="G9" s="46"/>
      <c r="H9" s="32">
        <v>131440000.00000001</v>
      </c>
      <c r="I9" s="32"/>
      <c r="J9" s="18">
        <v>2</v>
      </c>
      <c r="K9" s="14"/>
      <c r="M9" s="16"/>
      <c r="N9" s="17"/>
      <c r="O9" s="17"/>
      <c r="P9" s="17"/>
      <c r="Q9" s="17"/>
      <c r="R9" s="16"/>
    </row>
    <row r="10" spans="1:18" s="15" customFormat="1" ht="24" customHeight="1">
      <c r="A10" s="46"/>
      <c r="B10" s="52"/>
      <c r="C10" s="32">
        <v>4</v>
      </c>
      <c r="D10" s="32">
        <v>99</v>
      </c>
      <c r="E10" s="37">
        <v>47</v>
      </c>
      <c r="F10" s="27">
        <v>171.9</v>
      </c>
      <c r="G10" s="46"/>
      <c r="H10" s="32">
        <v>137520000</v>
      </c>
      <c r="I10" s="32"/>
      <c r="J10" s="18">
        <v>3</v>
      </c>
      <c r="K10" s="14"/>
      <c r="M10" s="16"/>
      <c r="N10" s="17"/>
      <c r="O10" s="17"/>
      <c r="P10" s="17"/>
      <c r="Q10" s="17"/>
      <c r="R10" s="16"/>
    </row>
    <row r="11" spans="1:18" s="15" customFormat="1" ht="24" customHeight="1">
      <c r="A11" s="46"/>
      <c r="B11" s="52"/>
      <c r="C11" s="32">
        <v>5</v>
      </c>
      <c r="D11" s="32">
        <v>101</v>
      </c>
      <c r="E11" s="37">
        <v>47</v>
      </c>
      <c r="F11" s="27">
        <v>234.3</v>
      </c>
      <c r="G11" s="46"/>
      <c r="H11" s="32">
        <v>187440000</v>
      </c>
      <c r="I11" s="32"/>
      <c r="J11" s="18">
        <v>4</v>
      </c>
      <c r="K11" s="14"/>
      <c r="M11" s="16"/>
      <c r="N11" s="17"/>
      <c r="O11" s="17"/>
      <c r="P11" s="17"/>
      <c r="Q11" s="17"/>
      <c r="R11" s="16"/>
    </row>
    <row r="12" spans="1:18" s="15" customFormat="1" ht="24" customHeight="1">
      <c r="A12" s="46"/>
      <c r="B12" s="52"/>
      <c r="C12" s="32">
        <v>6</v>
      </c>
      <c r="D12" s="32">
        <v>92</v>
      </c>
      <c r="E12" s="37">
        <v>47</v>
      </c>
      <c r="F12" s="27">
        <v>131.30000000000001</v>
      </c>
      <c r="G12" s="46"/>
      <c r="H12" s="32">
        <v>126048000.00000001</v>
      </c>
      <c r="I12" s="32"/>
      <c r="J12" s="18">
        <v>5</v>
      </c>
      <c r="K12" s="14"/>
      <c r="M12" s="16"/>
      <c r="N12" s="17"/>
      <c r="O12" s="17"/>
      <c r="P12" s="17"/>
      <c r="Q12" s="17"/>
      <c r="R12" s="16"/>
    </row>
    <row r="13" spans="1:18" s="15" customFormat="1" ht="24" customHeight="1">
      <c r="A13" s="46"/>
      <c r="B13" s="52"/>
      <c r="C13" s="32">
        <v>7</v>
      </c>
      <c r="D13" s="32">
        <v>94</v>
      </c>
      <c r="E13" s="37">
        <v>47</v>
      </c>
      <c r="F13" s="27">
        <v>151.9</v>
      </c>
      <c r="G13" s="46"/>
      <c r="H13" s="32">
        <v>121520000</v>
      </c>
      <c r="I13" s="32"/>
      <c r="J13" s="18">
        <v>6</v>
      </c>
      <c r="K13" s="14"/>
      <c r="M13" s="16"/>
      <c r="N13" s="17"/>
      <c r="O13" s="17"/>
      <c r="P13" s="17"/>
      <c r="Q13" s="17"/>
      <c r="R13" s="16"/>
    </row>
    <row r="14" spans="1:18" s="15" customFormat="1" ht="24" customHeight="1">
      <c r="A14" s="46"/>
      <c r="B14" s="52"/>
      <c r="C14" s="32">
        <v>8</v>
      </c>
      <c r="D14" s="32">
        <v>96</v>
      </c>
      <c r="E14" s="37">
        <v>47</v>
      </c>
      <c r="F14" s="27">
        <v>162.4</v>
      </c>
      <c r="G14" s="46"/>
      <c r="H14" s="32">
        <v>129920000</v>
      </c>
      <c r="I14" s="32"/>
      <c r="J14" s="18">
        <v>7</v>
      </c>
      <c r="K14" s="14"/>
      <c r="M14" s="16"/>
      <c r="N14" s="17"/>
      <c r="O14" s="17"/>
      <c r="P14" s="17"/>
      <c r="Q14" s="17"/>
      <c r="R14" s="16"/>
    </row>
    <row r="15" spans="1:18" s="15" customFormat="1" ht="24" customHeight="1">
      <c r="A15" s="46"/>
      <c r="B15" s="52"/>
      <c r="C15" s="32">
        <v>9</v>
      </c>
      <c r="D15" s="32">
        <v>98</v>
      </c>
      <c r="E15" s="37">
        <v>47</v>
      </c>
      <c r="F15" s="27">
        <v>173</v>
      </c>
      <c r="G15" s="46"/>
      <c r="H15" s="32">
        <v>138400000</v>
      </c>
      <c r="I15" s="32"/>
      <c r="J15" s="18">
        <v>8</v>
      </c>
      <c r="K15" s="14"/>
      <c r="M15" s="16"/>
      <c r="N15" s="17"/>
      <c r="O15" s="17"/>
      <c r="P15" s="17"/>
      <c r="Q15" s="17"/>
      <c r="R15" s="16"/>
    </row>
    <row r="16" spans="1:18" s="15" customFormat="1" ht="24" customHeight="1">
      <c r="A16" s="47"/>
      <c r="B16" s="53"/>
      <c r="C16" s="32">
        <v>11</v>
      </c>
      <c r="D16" s="32">
        <v>102</v>
      </c>
      <c r="E16" s="37">
        <v>47</v>
      </c>
      <c r="F16" s="27">
        <v>194.4</v>
      </c>
      <c r="G16" s="47"/>
      <c r="H16" s="32">
        <v>155520000</v>
      </c>
      <c r="I16" s="32"/>
      <c r="J16" s="18">
        <v>9</v>
      </c>
      <c r="K16" s="14"/>
      <c r="M16" s="16"/>
      <c r="N16" s="17"/>
      <c r="O16" s="17"/>
      <c r="P16" s="17"/>
      <c r="Q16" s="17"/>
      <c r="R16" s="16"/>
    </row>
    <row r="17" spans="1:18" s="15" customFormat="1" ht="24.75" customHeight="1">
      <c r="A17" s="44">
        <v>2</v>
      </c>
      <c r="B17" s="50" t="s">
        <v>36</v>
      </c>
      <c r="C17" s="32">
        <v>1</v>
      </c>
      <c r="D17" s="32">
        <v>400</v>
      </c>
      <c r="E17" s="37">
        <v>44</v>
      </c>
      <c r="F17" s="27">
        <v>175.6</v>
      </c>
      <c r="G17" s="45" t="s">
        <v>23</v>
      </c>
      <c r="H17" s="32">
        <v>263400000</v>
      </c>
      <c r="I17" s="32"/>
      <c r="J17" s="18">
        <v>10</v>
      </c>
      <c r="K17" s="14">
        <f>H17+H18+H19+H20+H21+H22+H23+H24+H25</f>
        <v>2483640000</v>
      </c>
      <c r="M17" s="16"/>
      <c r="N17" s="17"/>
      <c r="O17" s="17"/>
      <c r="P17" s="17"/>
      <c r="Q17" s="17"/>
      <c r="R17" s="16"/>
    </row>
    <row r="18" spans="1:18" s="15" customFormat="1" ht="24.75" customHeight="1">
      <c r="A18" s="44"/>
      <c r="B18" s="50"/>
      <c r="C18" s="32">
        <v>2</v>
      </c>
      <c r="D18" s="32">
        <v>401</v>
      </c>
      <c r="E18" s="37">
        <v>44</v>
      </c>
      <c r="F18" s="27">
        <v>182.7</v>
      </c>
      <c r="G18" s="46"/>
      <c r="H18" s="32">
        <v>274050000</v>
      </c>
      <c r="I18" s="32"/>
      <c r="J18" s="18">
        <v>11</v>
      </c>
      <c r="K18" s="14"/>
      <c r="M18" s="16"/>
      <c r="N18" s="17"/>
      <c r="O18" s="17"/>
      <c r="P18" s="17"/>
      <c r="Q18" s="17"/>
      <c r="R18" s="16"/>
    </row>
    <row r="19" spans="1:18" s="20" customFormat="1" ht="24.75" customHeight="1">
      <c r="A19" s="44"/>
      <c r="B19" s="50"/>
      <c r="C19" s="32">
        <v>3</v>
      </c>
      <c r="D19" s="32">
        <v>402</v>
      </c>
      <c r="E19" s="37">
        <v>44</v>
      </c>
      <c r="F19" s="27">
        <v>175.5</v>
      </c>
      <c r="G19" s="46"/>
      <c r="H19" s="32">
        <v>263250000</v>
      </c>
      <c r="I19" s="32"/>
      <c r="J19" s="18">
        <v>12</v>
      </c>
      <c r="K19" s="19"/>
      <c r="M19" s="21"/>
      <c r="N19" s="22"/>
      <c r="O19" s="17"/>
      <c r="P19" s="22"/>
      <c r="Q19" s="17"/>
      <c r="R19" s="21"/>
    </row>
    <row r="20" spans="1:18" s="20" customFormat="1" ht="24.75" customHeight="1">
      <c r="A20" s="44"/>
      <c r="B20" s="50"/>
      <c r="C20" s="32">
        <v>4</v>
      </c>
      <c r="D20" s="32">
        <v>403</v>
      </c>
      <c r="E20" s="37">
        <v>44</v>
      </c>
      <c r="F20" s="25">
        <v>168.3</v>
      </c>
      <c r="G20" s="46"/>
      <c r="H20" s="32">
        <v>252450000.00000003</v>
      </c>
      <c r="I20" s="32"/>
      <c r="J20" s="18">
        <v>13</v>
      </c>
      <c r="K20" s="19"/>
      <c r="M20" s="21"/>
      <c r="N20" s="22"/>
      <c r="O20" s="17"/>
      <c r="P20" s="22"/>
      <c r="Q20" s="17"/>
      <c r="R20" s="21"/>
    </row>
    <row r="21" spans="1:18" s="20" customFormat="1" ht="24.75" customHeight="1">
      <c r="A21" s="44"/>
      <c r="B21" s="50"/>
      <c r="C21" s="32">
        <v>5</v>
      </c>
      <c r="D21" s="32">
        <v>404</v>
      </c>
      <c r="E21" s="37">
        <v>44</v>
      </c>
      <c r="F21" s="27">
        <v>177.1</v>
      </c>
      <c r="G21" s="47"/>
      <c r="H21" s="32">
        <v>265650000</v>
      </c>
      <c r="I21" s="32"/>
      <c r="J21" s="18">
        <v>14</v>
      </c>
      <c r="K21" s="19"/>
      <c r="M21" s="21"/>
      <c r="N21" s="22"/>
      <c r="O21" s="17"/>
      <c r="P21" s="22"/>
      <c r="Q21" s="17"/>
      <c r="R21" s="21"/>
    </row>
    <row r="22" spans="1:18" s="20" customFormat="1" ht="26.25" customHeight="1">
      <c r="A22" s="44">
        <v>3</v>
      </c>
      <c r="B22" s="50" t="s">
        <v>36</v>
      </c>
      <c r="C22" s="32">
        <v>6</v>
      </c>
      <c r="D22" s="32">
        <v>405</v>
      </c>
      <c r="E22" s="37">
        <v>44</v>
      </c>
      <c r="F22" s="27">
        <v>174</v>
      </c>
      <c r="G22" s="45" t="s">
        <v>23</v>
      </c>
      <c r="H22" s="32">
        <v>261000000</v>
      </c>
      <c r="I22" s="32"/>
      <c r="J22" s="18">
        <v>15</v>
      </c>
      <c r="K22" s="19"/>
      <c r="M22" s="21"/>
      <c r="N22" s="22"/>
      <c r="O22" s="17"/>
      <c r="P22" s="22"/>
      <c r="Q22" s="17"/>
      <c r="R22" s="21"/>
    </row>
    <row r="23" spans="1:18" s="20" customFormat="1" ht="26.25" customHeight="1">
      <c r="A23" s="44"/>
      <c r="B23" s="50"/>
      <c r="C23" s="32">
        <v>7</v>
      </c>
      <c r="D23" s="32">
        <v>406</v>
      </c>
      <c r="E23" s="37">
        <v>44</v>
      </c>
      <c r="F23" s="27">
        <v>167.7</v>
      </c>
      <c r="G23" s="46"/>
      <c r="H23" s="32">
        <v>251549999.99999997</v>
      </c>
      <c r="I23" s="32"/>
      <c r="J23" s="18">
        <v>16</v>
      </c>
      <c r="K23" s="19"/>
      <c r="M23" s="21"/>
      <c r="N23" s="22"/>
      <c r="O23" s="17"/>
      <c r="P23" s="22"/>
      <c r="Q23" s="17"/>
      <c r="R23" s="21"/>
    </row>
    <row r="24" spans="1:18" s="20" customFormat="1" ht="26.25" customHeight="1">
      <c r="A24" s="44"/>
      <c r="B24" s="50"/>
      <c r="C24" s="32">
        <v>8</v>
      </c>
      <c r="D24" s="32">
        <v>408</v>
      </c>
      <c r="E24" s="37">
        <v>44</v>
      </c>
      <c r="F24" s="25">
        <v>198.1</v>
      </c>
      <c r="G24" s="46"/>
      <c r="H24" s="32">
        <v>297150000</v>
      </c>
      <c r="I24" s="32"/>
      <c r="J24" s="18">
        <v>17</v>
      </c>
      <c r="K24" s="19"/>
      <c r="M24" s="21"/>
      <c r="N24" s="22"/>
      <c r="O24" s="17"/>
      <c r="P24" s="22"/>
      <c r="Q24" s="17"/>
      <c r="R24" s="21"/>
    </row>
    <row r="25" spans="1:18" s="20" customFormat="1" ht="26.25" customHeight="1">
      <c r="A25" s="44"/>
      <c r="B25" s="50"/>
      <c r="C25" s="32">
        <v>9</v>
      </c>
      <c r="D25" s="32">
        <v>409</v>
      </c>
      <c r="E25" s="37">
        <v>44</v>
      </c>
      <c r="F25" s="25">
        <v>197.3</v>
      </c>
      <c r="G25" s="47"/>
      <c r="H25" s="32">
        <v>355140000</v>
      </c>
      <c r="I25" s="32"/>
      <c r="J25" s="18">
        <v>18</v>
      </c>
      <c r="K25" s="19"/>
      <c r="M25" s="21"/>
      <c r="N25" s="22"/>
      <c r="O25" s="17"/>
      <c r="P25" s="22"/>
      <c r="Q25" s="17"/>
      <c r="R25" s="21"/>
    </row>
    <row r="26" spans="1:18" s="20" customFormat="1" ht="31.5" customHeight="1">
      <c r="A26" s="44">
        <v>4</v>
      </c>
      <c r="B26" s="44" t="s">
        <v>43</v>
      </c>
      <c r="C26" s="32">
        <v>1</v>
      </c>
      <c r="D26" s="32">
        <v>259</v>
      </c>
      <c r="E26" s="37">
        <v>48</v>
      </c>
      <c r="F26" s="25">
        <v>199.4</v>
      </c>
      <c r="G26" s="45" t="s">
        <v>23</v>
      </c>
      <c r="H26" s="32">
        <v>498500000</v>
      </c>
      <c r="I26" s="32"/>
      <c r="J26" s="18">
        <v>19</v>
      </c>
      <c r="K26" s="19">
        <f>H26+H27</f>
        <v>974500000</v>
      </c>
      <c r="M26" s="21"/>
      <c r="N26" s="22"/>
      <c r="O26" s="17"/>
      <c r="P26" s="22"/>
      <c r="Q26" s="17"/>
      <c r="R26" s="21"/>
    </row>
    <row r="27" spans="1:18" s="20" customFormat="1" ht="31.5" customHeight="1">
      <c r="A27" s="44"/>
      <c r="B27" s="44"/>
      <c r="C27" s="32">
        <v>2</v>
      </c>
      <c r="D27" s="32">
        <v>260</v>
      </c>
      <c r="E27" s="37">
        <v>48</v>
      </c>
      <c r="F27" s="25">
        <v>190.4</v>
      </c>
      <c r="G27" s="47"/>
      <c r="H27" s="32">
        <v>476000000</v>
      </c>
      <c r="I27" s="32"/>
      <c r="J27" s="18">
        <v>20</v>
      </c>
      <c r="K27" s="19"/>
      <c r="M27" s="21"/>
      <c r="N27" s="22"/>
      <c r="O27" s="17"/>
      <c r="P27" s="22"/>
      <c r="Q27" s="17"/>
      <c r="R27" s="21"/>
    </row>
    <row r="28" spans="1:18" s="20" customFormat="1" ht="25.5" customHeight="1">
      <c r="A28" s="45">
        <v>5</v>
      </c>
      <c r="B28" s="45" t="s">
        <v>37</v>
      </c>
      <c r="C28" s="32">
        <v>2</v>
      </c>
      <c r="D28" s="32">
        <v>153</v>
      </c>
      <c r="E28" s="38">
        <v>18</v>
      </c>
      <c r="F28" s="27">
        <v>157.5</v>
      </c>
      <c r="G28" s="45" t="s">
        <v>38</v>
      </c>
      <c r="H28" s="32">
        <v>472500000</v>
      </c>
      <c r="I28" s="32"/>
      <c r="J28" s="18">
        <v>21</v>
      </c>
      <c r="K28" s="19">
        <f>H28+H29+H30+H31+H32+H33+H34</f>
        <v>4403940000</v>
      </c>
      <c r="M28" s="21"/>
      <c r="N28" s="22"/>
      <c r="O28" s="17"/>
      <c r="P28" s="22"/>
      <c r="Q28" s="17"/>
      <c r="R28" s="21"/>
    </row>
    <row r="29" spans="1:18" s="20" customFormat="1" ht="25.5" customHeight="1">
      <c r="A29" s="46"/>
      <c r="B29" s="46"/>
      <c r="C29" s="32">
        <v>3</v>
      </c>
      <c r="D29" s="32">
        <v>154</v>
      </c>
      <c r="E29" s="38">
        <v>18</v>
      </c>
      <c r="F29" s="27">
        <v>207.6</v>
      </c>
      <c r="G29" s="46"/>
      <c r="H29" s="32">
        <v>622800000</v>
      </c>
      <c r="I29" s="32"/>
      <c r="J29" s="18">
        <v>22</v>
      </c>
      <c r="K29" s="19"/>
      <c r="M29" s="21"/>
      <c r="N29" s="22"/>
      <c r="O29" s="17"/>
      <c r="P29" s="22"/>
      <c r="Q29" s="17"/>
      <c r="R29" s="21"/>
    </row>
    <row r="30" spans="1:18" s="20" customFormat="1" ht="25.5" customHeight="1">
      <c r="A30" s="46"/>
      <c r="B30" s="46"/>
      <c r="C30" s="32">
        <v>4</v>
      </c>
      <c r="D30" s="32">
        <v>155</v>
      </c>
      <c r="E30" s="38">
        <v>18</v>
      </c>
      <c r="F30" s="27">
        <v>221.2</v>
      </c>
      <c r="G30" s="46"/>
      <c r="H30" s="32">
        <v>663600000</v>
      </c>
      <c r="I30" s="32"/>
      <c r="J30" s="18">
        <v>23</v>
      </c>
      <c r="K30" s="19"/>
      <c r="M30" s="21"/>
      <c r="N30" s="22"/>
      <c r="O30" s="17"/>
      <c r="P30" s="22"/>
      <c r="Q30" s="17"/>
      <c r="R30" s="21"/>
    </row>
    <row r="31" spans="1:18" s="20" customFormat="1" ht="25.5" customHeight="1">
      <c r="A31" s="46"/>
      <c r="B31" s="46"/>
      <c r="C31" s="32">
        <v>5</v>
      </c>
      <c r="D31" s="32">
        <v>156</v>
      </c>
      <c r="E31" s="38">
        <v>18</v>
      </c>
      <c r="F31" s="27">
        <v>111.2</v>
      </c>
      <c r="G31" s="46"/>
      <c r="H31" s="32">
        <v>333600000</v>
      </c>
      <c r="I31" s="32"/>
      <c r="J31" s="18">
        <v>24</v>
      </c>
      <c r="K31" s="19"/>
      <c r="M31" s="21"/>
      <c r="N31" s="22"/>
      <c r="O31" s="17"/>
      <c r="P31" s="22"/>
      <c r="Q31" s="17"/>
      <c r="R31" s="21"/>
    </row>
    <row r="32" spans="1:18" s="20" customFormat="1" ht="25.5" customHeight="1">
      <c r="A32" s="46"/>
      <c r="B32" s="46"/>
      <c r="C32" s="32">
        <v>6</v>
      </c>
      <c r="D32" s="32">
        <v>157</v>
      </c>
      <c r="E32" s="38">
        <v>18</v>
      </c>
      <c r="F32" s="27">
        <v>212</v>
      </c>
      <c r="G32" s="46"/>
      <c r="H32" s="32">
        <v>763200000</v>
      </c>
      <c r="I32" s="32"/>
      <c r="J32" s="18">
        <v>25</v>
      </c>
      <c r="K32" s="19"/>
      <c r="M32" s="21"/>
      <c r="N32" s="22"/>
      <c r="O32" s="17"/>
      <c r="P32" s="22"/>
      <c r="Q32" s="17"/>
      <c r="R32" s="21"/>
    </row>
    <row r="33" spans="1:18" s="15" customFormat="1" ht="25.5" customHeight="1">
      <c r="A33" s="46"/>
      <c r="B33" s="46"/>
      <c r="C33" s="32">
        <v>7</v>
      </c>
      <c r="D33" s="32">
        <v>158</v>
      </c>
      <c r="E33" s="38">
        <v>18</v>
      </c>
      <c r="F33" s="27">
        <v>235.4</v>
      </c>
      <c r="G33" s="46"/>
      <c r="H33" s="32">
        <v>706200000</v>
      </c>
      <c r="I33" s="32"/>
      <c r="J33" s="18">
        <v>26</v>
      </c>
      <c r="K33" s="14"/>
      <c r="M33" s="16"/>
      <c r="N33" s="17"/>
      <c r="O33" s="17"/>
      <c r="P33" s="17"/>
      <c r="Q33" s="17"/>
      <c r="R33" s="16"/>
    </row>
    <row r="34" spans="1:18" s="15" customFormat="1" ht="25.5" customHeight="1">
      <c r="A34" s="47"/>
      <c r="B34" s="47"/>
      <c r="C34" s="32">
        <v>8</v>
      </c>
      <c r="D34" s="32">
        <v>159</v>
      </c>
      <c r="E34" s="38">
        <v>18</v>
      </c>
      <c r="F34" s="27">
        <v>233.9</v>
      </c>
      <c r="G34" s="47"/>
      <c r="H34" s="32">
        <v>842040000</v>
      </c>
      <c r="I34" s="32"/>
      <c r="J34" s="18">
        <v>27</v>
      </c>
      <c r="K34" s="14"/>
      <c r="M34" s="16"/>
      <c r="N34" s="17"/>
      <c r="O34" s="17"/>
      <c r="P34" s="17"/>
      <c r="Q34" s="17"/>
      <c r="R34" s="16"/>
    </row>
    <row r="35" spans="1:18" s="15" customFormat="1" ht="42" customHeight="1">
      <c r="A35" s="44">
        <v>6</v>
      </c>
      <c r="B35" s="50" t="s">
        <v>33</v>
      </c>
      <c r="C35" s="32">
        <v>1</v>
      </c>
      <c r="D35" s="32">
        <v>480</v>
      </c>
      <c r="E35" s="37">
        <v>36</v>
      </c>
      <c r="F35" s="27">
        <v>162</v>
      </c>
      <c r="G35" s="45" t="s">
        <v>34</v>
      </c>
      <c r="H35" s="32">
        <v>486000000</v>
      </c>
      <c r="I35" s="32"/>
      <c r="J35" s="18">
        <v>28</v>
      </c>
      <c r="K35" s="14">
        <f>H35+H36</f>
        <v>913250000</v>
      </c>
      <c r="M35" s="16"/>
      <c r="N35" s="17"/>
      <c r="O35" s="17"/>
      <c r="P35" s="17"/>
      <c r="Q35" s="17"/>
      <c r="R35" s="16"/>
    </row>
    <row r="36" spans="1:18" s="15" customFormat="1" ht="42" customHeight="1">
      <c r="A36" s="44"/>
      <c r="B36" s="50"/>
      <c r="C36" s="32">
        <v>2</v>
      </c>
      <c r="D36" s="32">
        <v>481</v>
      </c>
      <c r="E36" s="37">
        <v>36</v>
      </c>
      <c r="F36" s="27">
        <v>170.9</v>
      </c>
      <c r="G36" s="47"/>
      <c r="H36" s="32">
        <v>427250000</v>
      </c>
      <c r="I36" s="32"/>
      <c r="J36" s="18">
        <v>29</v>
      </c>
      <c r="K36" s="14"/>
      <c r="M36" s="16"/>
      <c r="N36" s="17"/>
      <c r="O36" s="17"/>
      <c r="P36" s="17"/>
      <c r="Q36" s="17"/>
      <c r="R36" s="16"/>
    </row>
    <row r="37" spans="1:18" s="15" customFormat="1" ht="71.25" customHeight="1">
      <c r="A37" s="32">
        <v>7</v>
      </c>
      <c r="B37" s="32" t="s">
        <v>39</v>
      </c>
      <c r="C37" s="32">
        <v>5</v>
      </c>
      <c r="D37" s="32">
        <v>186</v>
      </c>
      <c r="E37" s="35">
        <v>43</v>
      </c>
      <c r="F37" s="27">
        <v>199.1</v>
      </c>
      <c r="G37" s="32" t="s">
        <v>23</v>
      </c>
      <c r="H37" s="32">
        <v>358380000</v>
      </c>
      <c r="I37" s="32"/>
      <c r="J37" s="18">
        <v>30</v>
      </c>
      <c r="K37" s="14">
        <f>H37</f>
        <v>358380000</v>
      </c>
      <c r="M37" s="16"/>
      <c r="N37" s="17"/>
      <c r="O37" s="17"/>
      <c r="P37" s="17"/>
      <c r="Q37" s="17"/>
      <c r="R37" s="16"/>
    </row>
    <row r="38" spans="1:18" s="15" customFormat="1" ht="28.5" customHeight="1">
      <c r="A38" s="44">
        <v>8</v>
      </c>
      <c r="B38" s="44" t="s">
        <v>40</v>
      </c>
      <c r="C38" s="32">
        <v>1</v>
      </c>
      <c r="D38" s="35">
        <v>468</v>
      </c>
      <c r="E38" s="38">
        <v>36</v>
      </c>
      <c r="F38" s="27">
        <v>122</v>
      </c>
      <c r="G38" s="45" t="s">
        <v>23</v>
      </c>
      <c r="H38" s="32">
        <v>305000000</v>
      </c>
      <c r="I38" s="32"/>
      <c r="J38" s="18">
        <v>31</v>
      </c>
      <c r="K38" s="14">
        <f>H38+H39+H40</f>
        <v>902500000</v>
      </c>
      <c r="M38" s="16"/>
      <c r="N38" s="17"/>
      <c r="O38" s="17"/>
      <c r="P38" s="17"/>
      <c r="Q38" s="17"/>
      <c r="R38" s="16"/>
    </row>
    <row r="39" spans="1:18" s="15" customFormat="1" ht="28.5" customHeight="1">
      <c r="A39" s="44"/>
      <c r="B39" s="44"/>
      <c r="C39" s="32">
        <v>2</v>
      </c>
      <c r="D39" s="35">
        <v>469</v>
      </c>
      <c r="E39" s="38">
        <v>36</v>
      </c>
      <c r="F39" s="27">
        <v>121</v>
      </c>
      <c r="G39" s="46"/>
      <c r="H39" s="32">
        <v>302500000</v>
      </c>
      <c r="I39" s="32"/>
      <c r="J39" s="18">
        <v>32</v>
      </c>
      <c r="K39" s="14"/>
      <c r="M39" s="16"/>
      <c r="N39" s="17"/>
      <c r="O39" s="17"/>
      <c r="P39" s="17"/>
      <c r="Q39" s="17"/>
      <c r="R39" s="16"/>
    </row>
    <row r="40" spans="1:18" s="15" customFormat="1" ht="28.5" customHeight="1">
      <c r="A40" s="44"/>
      <c r="B40" s="44"/>
      <c r="C40" s="32">
        <v>3</v>
      </c>
      <c r="D40" s="35">
        <v>470</v>
      </c>
      <c r="E40" s="38">
        <v>36</v>
      </c>
      <c r="F40" s="27">
        <v>118</v>
      </c>
      <c r="G40" s="47"/>
      <c r="H40" s="32">
        <v>295000000</v>
      </c>
      <c r="I40" s="32"/>
      <c r="J40" s="18">
        <v>33</v>
      </c>
      <c r="K40" s="14"/>
      <c r="M40" s="16"/>
      <c r="N40" s="17"/>
      <c r="O40" s="17"/>
      <c r="P40" s="17"/>
      <c r="Q40" s="17"/>
      <c r="R40" s="16"/>
    </row>
    <row r="41" spans="1:18" s="15" customFormat="1" ht="31.5" customHeight="1">
      <c r="A41" s="48" t="s">
        <v>21</v>
      </c>
      <c r="B41" s="48"/>
      <c r="C41" s="33" t="s">
        <v>41</v>
      </c>
      <c r="D41" s="36"/>
      <c r="E41" s="36"/>
      <c r="F41" s="24">
        <f>SUM(F8:F40)</f>
        <v>5819.0999999999995</v>
      </c>
      <c r="G41" s="33"/>
      <c r="H41" s="33">
        <f>SUM(H8:H40)</f>
        <v>11290178000</v>
      </c>
      <c r="I41" s="33"/>
      <c r="J41" s="13">
        <f>SUM(J8:J40)</f>
        <v>561</v>
      </c>
      <c r="K41" s="14">
        <f>SUM(K8:K40)</f>
        <v>11290178000</v>
      </c>
      <c r="M41" s="16"/>
      <c r="N41" s="17"/>
      <c r="O41" s="17"/>
      <c r="P41" s="17"/>
      <c r="Q41" s="17"/>
      <c r="R41" s="16"/>
    </row>
    <row r="42" spans="1:18" ht="25.5" customHeight="1">
      <c r="B42" s="10"/>
      <c r="C42" s="11"/>
      <c r="D42" s="11"/>
      <c r="E42" s="10"/>
      <c r="F42" s="10"/>
      <c r="G42" s="49"/>
      <c r="H42" s="49"/>
      <c r="I42" s="49"/>
    </row>
    <row r="43" spans="1:18" ht="15.75" customHeight="1">
      <c r="B43" s="12"/>
      <c r="C43" s="11"/>
      <c r="D43" s="11"/>
      <c r="E43" s="10"/>
      <c r="F43" s="10"/>
      <c r="G43" s="43"/>
      <c r="H43" s="43"/>
      <c r="I43" s="43"/>
    </row>
    <row r="44" spans="1:18" ht="15.75" customHeight="1">
      <c r="B44" s="10"/>
      <c r="C44" s="11"/>
      <c r="D44" s="11"/>
      <c r="E44" s="10"/>
      <c r="F44" s="10"/>
      <c r="G44" s="43"/>
      <c r="H44" s="43"/>
      <c r="I44" s="43"/>
    </row>
    <row r="45" spans="1:18" ht="21" customHeight="1">
      <c r="B45" s="10"/>
      <c r="C45" s="11"/>
      <c r="D45" s="11"/>
      <c r="E45" s="10"/>
      <c r="F45" s="10"/>
      <c r="G45" s="10"/>
      <c r="H45" s="10"/>
      <c r="I45" s="10"/>
    </row>
    <row r="46" spans="1:18" ht="21" customHeight="1">
      <c r="B46" s="10"/>
      <c r="C46" s="11"/>
      <c r="D46" s="11"/>
      <c r="E46" s="10"/>
      <c r="F46" s="10"/>
      <c r="G46" s="10"/>
      <c r="H46" s="10"/>
      <c r="I46" s="10"/>
    </row>
    <row r="47" spans="1:18" ht="21" customHeight="1">
      <c r="B47" s="12"/>
      <c r="C47" s="11"/>
      <c r="D47" s="11"/>
      <c r="E47" s="10"/>
      <c r="F47" s="10"/>
      <c r="G47" s="43"/>
      <c r="H47" s="43"/>
      <c r="I47" s="43"/>
    </row>
    <row r="48" spans="1:18" s="2" customFormat="1">
      <c r="A48" s="5"/>
      <c r="B48" s="5"/>
      <c r="C48" s="6"/>
      <c r="D48" s="6"/>
      <c r="E48" s="5"/>
      <c r="F48" s="5"/>
      <c r="G48" s="5"/>
      <c r="H48" s="5"/>
      <c r="I48" s="5"/>
      <c r="J48" s="6"/>
      <c r="K48" s="7"/>
      <c r="L48" s="8"/>
      <c r="N48" s="3"/>
      <c r="O48" s="4"/>
      <c r="P48" s="3"/>
      <c r="Q48" s="4"/>
    </row>
    <row r="49" spans="1:17" s="2" customFormat="1">
      <c r="A49" s="5"/>
      <c r="B49" s="5"/>
      <c r="C49" s="6"/>
      <c r="D49" s="6"/>
      <c r="E49" s="5"/>
      <c r="F49" s="5"/>
      <c r="G49" s="5"/>
      <c r="H49" s="5"/>
      <c r="I49" s="5"/>
      <c r="J49" s="6"/>
      <c r="K49" s="7"/>
      <c r="L49" s="8"/>
      <c r="N49" s="3"/>
      <c r="O49" s="4"/>
      <c r="P49" s="3"/>
      <c r="Q49" s="4"/>
    </row>
    <row r="50" spans="1:17" s="2" customFormat="1">
      <c r="A50" s="5"/>
      <c r="B50" s="5"/>
      <c r="C50" s="6"/>
      <c r="D50" s="6"/>
      <c r="E50" s="5"/>
      <c r="F50" s="5"/>
      <c r="G50" s="5"/>
      <c r="H50" s="5"/>
      <c r="I50" s="5"/>
      <c r="J50" s="6"/>
      <c r="K50" s="7"/>
      <c r="L50" s="8"/>
      <c r="N50" s="3"/>
      <c r="O50" s="4"/>
      <c r="P50" s="3"/>
      <c r="Q50" s="4"/>
    </row>
    <row r="51" spans="1:17" s="2" customFormat="1">
      <c r="A51" s="5"/>
      <c r="B51" s="5"/>
      <c r="C51" s="6"/>
      <c r="D51" s="6"/>
      <c r="E51" s="5"/>
      <c r="F51" s="5"/>
      <c r="G51" s="5"/>
      <c r="H51" s="5"/>
      <c r="I51" s="5"/>
      <c r="J51" s="6"/>
      <c r="K51" s="7"/>
      <c r="L51" s="8"/>
      <c r="N51" s="3"/>
      <c r="O51" s="4"/>
      <c r="P51" s="3"/>
      <c r="Q51" s="4"/>
    </row>
    <row r="52" spans="1:17" s="2" customFormat="1">
      <c r="A52" s="5"/>
      <c r="B52" s="5"/>
      <c r="C52" s="6"/>
      <c r="D52" s="6"/>
      <c r="E52" s="5"/>
      <c r="F52" s="5"/>
      <c r="G52" s="5"/>
      <c r="H52" s="5"/>
      <c r="I52" s="5"/>
      <c r="J52" s="6"/>
      <c r="K52" s="7"/>
      <c r="L52" s="8"/>
      <c r="N52" s="3"/>
      <c r="O52" s="4"/>
      <c r="P52" s="3"/>
      <c r="Q52" s="4"/>
    </row>
    <row r="53" spans="1:17" s="2" customFormat="1">
      <c r="A53" s="5"/>
      <c r="B53" s="5"/>
      <c r="C53" s="6"/>
      <c r="D53" s="6"/>
      <c r="E53" s="5"/>
      <c r="F53" s="5"/>
      <c r="G53" s="5"/>
      <c r="H53" s="5"/>
      <c r="I53" s="5"/>
      <c r="J53" s="6"/>
      <c r="K53" s="7"/>
      <c r="L53" s="8"/>
      <c r="N53" s="3"/>
      <c r="O53" s="4"/>
      <c r="P53" s="3"/>
      <c r="Q53" s="4"/>
    </row>
    <row r="54" spans="1:17" s="2" customFormat="1">
      <c r="A54" s="5"/>
      <c r="B54" s="5"/>
      <c r="C54" s="6"/>
      <c r="D54" s="6"/>
      <c r="E54" s="5"/>
      <c r="F54" s="5"/>
      <c r="G54" s="5"/>
      <c r="H54" s="5"/>
      <c r="I54" s="5"/>
      <c r="J54" s="6"/>
      <c r="K54" s="7"/>
      <c r="L54" s="8"/>
      <c r="N54" s="3"/>
      <c r="O54" s="4"/>
      <c r="P54" s="3"/>
      <c r="Q54" s="4"/>
    </row>
    <row r="55" spans="1:17" s="2" customFormat="1">
      <c r="A55" s="5"/>
      <c r="B55" s="5"/>
      <c r="C55" s="6"/>
      <c r="D55" s="6"/>
      <c r="E55" s="5"/>
      <c r="F55" s="5"/>
      <c r="G55" s="5"/>
      <c r="H55" s="5"/>
      <c r="I55" s="5"/>
      <c r="J55" s="6"/>
      <c r="K55" s="7"/>
      <c r="L55" s="8"/>
      <c r="N55" s="3"/>
      <c r="O55" s="4"/>
      <c r="P55" s="3"/>
      <c r="Q55" s="4"/>
    </row>
    <row r="56" spans="1:17" s="2" customFormat="1">
      <c r="A56" s="5"/>
      <c r="B56" s="5"/>
      <c r="C56" s="6"/>
      <c r="D56" s="6"/>
      <c r="E56" s="5"/>
      <c r="F56" s="5"/>
      <c r="G56" s="5"/>
      <c r="H56" s="5"/>
      <c r="I56" s="5"/>
      <c r="J56" s="6"/>
      <c r="K56" s="7"/>
      <c r="L56" s="8"/>
      <c r="N56" s="3"/>
      <c r="O56" s="4"/>
      <c r="P56" s="3"/>
      <c r="Q56" s="4"/>
    </row>
    <row r="57" spans="1:17" s="2" customFormat="1">
      <c r="A57" s="5"/>
      <c r="B57" s="5"/>
      <c r="C57" s="6"/>
      <c r="D57" s="6"/>
      <c r="E57" s="5"/>
      <c r="F57" s="5"/>
      <c r="G57" s="5"/>
      <c r="H57" s="5"/>
      <c r="I57" s="5"/>
      <c r="J57" s="6"/>
      <c r="K57" s="7"/>
      <c r="L57" s="9"/>
      <c r="N57" s="3"/>
      <c r="O57" s="4"/>
      <c r="P57" s="3"/>
      <c r="Q57" s="4"/>
    </row>
  </sheetData>
  <mergeCells count="32">
    <mergeCell ref="A41:B41"/>
    <mergeCell ref="A22:A25"/>
    <mergeCell ref="B26:B27"/>
    <mergeCell ref="A26:A27"/>
    <mergeCell ref="A8:A16"/>
    <mergeCell ref="B28:B34"/>
    <mergeCell ref="A28:A34"/>
    <mergeCell ref="A1:F1"/>
    <mergeCell ref="B8:B16"/>
    <mergeCell ref="G17:G21"/>
    <mergeCell ref="G22:G25"/>
    <mergeCell ref="G47:I47"/>
    <mergeCell ref="A5:I5"/>
    <mergeCell ref="G1:I1"/>
    <mergeCell ref="A4:I4"/>
    <mergeCell ref="G44:I44"/>
    <mergeCell ref="G43:I43"/>
    <mergeCell ref="G42:I42"/>
    <mergeCell ref="G2:I2"/>
    <mergeCell ref="B35:B36"/>
    <mergeCell ref="A35:A36"/>
    <mergeCell ref="B17:B21"/>
    <mergeCell ref="A17:A21"/>
    <mergeCell ref="G26:G27"/>
    <mergeCell ref="A38:A40"/>
    <mergeCell ref="G8:G16"/>
    <mergeCell ref="G28:G34"/>
    <mergeCell ref="A2:F2"/>
    <mergeCell ref="B22:B25"/>
    <mergeCell ref="B38:B40"/>
    <mergeCell ref="G35:G36"/>
    <mergeCell ref="G38:G40"/>
  </mergeCells>
  <pageMargins left="0.25" right="0.25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1"/>
  <sheetViews>
    <sheetView workbookViewId="0">
      <selection activeCell="A4" sqref="A4:J4"/>
    </sheetView>
  </sheetViews>
  <sheetFormatPr defaultRowHeight="15"/>
  <cols>
    <col min="1" max="1" width="5.875" style="5" customWidth="1"/>
    <col min="2" max="2" width="21.375" style="5" customWidth="1"/>
    <col min="3" max="3" width="7.625" style="6" customWidth="1"/>
    <col min="4" max="4" width="8.75" style="5" customWidth="1"/>
    <col min="5" max="5" width="7.75" style="6" customWidth="1"/>
    <col min="6" max="6" width="7.625" style="5" customWidth="1"/>
    <col min="7" max="7" width="29.625" style="5" customWidth="1"/>
    <col min="8" max="8" width="9.625" style="6" customWidth="1"/>
    <col min="9" max="9" width="17.125" style="5" customWidth="1"/>
    <col min="10" max="10" width="12.125" style="5" bestFit="1" customWidth="1"/>
  </cols>
  <sheetData>
    <row r="1" spans="1:10" ht="16.5">
      <c r="A1" s="55" t="s">
        <v>2</v>
      </c>
      <c r="B1" s="55"/>
      <c r="C1" s="13"/>
      <c r="D1" s="14"/>
      <c r="E1" s="13"/>
      <c r="F1" s="14"/>
      <c r="G1" s="55" t="s">
        <v>4</v>
      </c>
      <c r="H1" s="55"/>
      <c r="I1" s="55"/>
      <c r="J1" s="55"/>
    </row>
    <row r="2" spans="1:10" ht="16.5">
      <c r="A2" s="55" t="s">
        <v>3</v>
      </c>
      <c r="B2" s="55"/>
      <c r="C2" s="13"/>
      <c r="D2" s="14"/>
      <c r="E2" s="13"/>
      <c r="F2" s="14"/>
      <c r="G2" s="55" t="s">
        <v>5</v>
      </c>
      <c r="H2" s="55"/>
      <c r="I2" s="55"/>
      <c r="J2" s="55"/>
    </row>
    <row r="3" spans="1:10" ht="16.5">
      <c r="A3" s="56" t="s">
        <v>20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ht="33" customHeight="1">
      <c r="A4" s="57" t="s">
        <v>32</v>
      </c>
      <c r="B4" s="57"/>
      <c r="C4" s="57"/>
      <c r="D4" s="57"/>
      <c r="E4" s="57"/>
      <c r="F4" s="57"/>
      <c r="G4" s="57"/>
      <c r="H4" s="57"/>
      <c r="I4" s="57"/>
      <c r="J4" s="57"/>
    </row>
    <row r="5" spans="1:10" ht="23.25" customHeight="1"/>
    <row r="6" spans="1:10" ht="31.5">
      <c r="A6" s="30" t="s">
        <v>6</v>
      </c>
      <c r="B6" s="30" t="s">
        <v>7</v>
      </c>
      <c r="C6" s="24" t="s">
        <v>0</v>
      </c>
      <c r="D6" s="30" t="s">
        <v>8</v>
      </c>
      <c r="E6" s="24" t="s">
        <v>9</v>
      </c>
      <c r="F6" s="30" t="s">
        <v>10</v>
      </c>
      <c r="G6" s="30" t="s">
        <v>11</v>
      </c>
      <c r="H6" s="24" t="s">
        <v>12</v>
      </c>
      <c r="I6" s="30" t="s">
        <v>13</v>
      </c>
      <c r="J6" s="30" t="s">
        <v>1</v>
      </c>
    </row>
    <row r="7" spans="1:10" ht="47.25">
      <c r="A7" s="44">
        <v>1</v>
      </c>
      <c r="B7" s="50" t="s">
        <v>31</v>
      </c>
      <c r="C7" s="29">
        <v>1</v>
      </c>
      <c r="D7" s="44" t="s">
        <v>14</v>
      </c>
      <c r="E7" s="29">
        <v>183</v>
      </c>
      <c r="F7" s="29">
        <v>12</v>
      </c>
      <c r="G7" s="29" t="s">
        <v>22</v>
      </c>
      <c r="H7" s="27">
        <v>195.1</v>
      </c>
      <c r="I7" s="29">
        <f>H7*1000000*1.2</f>
        <v>234120000</v>
      </c>
      <c r="J7" s="30"/>
    </row>
    <row r="8" spans="1:10" ht="47.25">
      <c r="A8" s="44"/>
      <c r="B8" s="50"/>
      <c r="C8" s="29">
        <v>2</v>
      </c>
      <c r="D8" s="44"/>
      <c r="E8" s="29">
        <v>184</v>
      </c>
      <c r="F8" s="29">
        <v>12</v>
      </c>
      <c r="G8" s="29" t="s">
        <v>23</v>
      </c>
      <c r="H8" s="27">
        <v>191.4</v>
      </c>
      <c r="I8" s="29">
        <f>H8*1000000</f>
        <v>191400000</v>
      </c>
      <c r="J8" s="30"/>
    </row>
    <row r="9" spans="1:10" ht="47.25">
      <c r="A9" s="44"/>
      <c r="B9" s="50"/>
      <c r="C9" s="29">
        <v>3</v>
      </c>
      <c r="D9" s="44"/>
      <c r="E9" s="29">
        <v>185</v>
      </c>
      <c r="F9" s="29">
        <v>12</v>
      </c>
      <c r="G9" s="29" t="s">
        <v>23</v>
      </c>
      <c r="H9" s="27">
        <v>186</v>
      </c>
      <c r="I9" s="29">
        <f>H9*1000000</f>
        <v>186000000</v>
      </c>
      <c r="J9" s="30"/>
    </row>
    <row r="10" spans="1:10" ht="47.25">
      <c r="A10" s="44"/>
      <c r="B10" s="50"/>
      <c r="C10" s="29">
        <v>4</v>
      </c>
      <c r="D10" s="44"/>
      <c r="E10" s="29">
        <v>203</v>
      </c>
      <c r="F10" s="29">
        <v>12</v>
      </c>
      <c r="G10" s="29" t="s">
        <v>23</v>
      </c>
      <c r="H10" s="27">
        <v>198.7</v>
      </c>
      <c r="I10" s="29">
        <f>H10*1000000</f>
        <v>198700000</v>
      </c>
      <c r="J10" s="30"/>
    </row>
    <row r="11" spans="1:10" ht="47.25">
      <c r="A11" s="44"/>
      <c r="B11" s="50"/>
      <c r="C11" s="29">
        <v>5</v>
      </c>
      <c r="D11" s="44"/>
      <c r="E11" s="29">
        <v>186</v>
      </c>
      <c r="F11" s="29">
        <v>12</v>
      </c>
      <c r="G11" s="29" t="s">
        <v>23</v>
      </c>
      <c r="H11" s="27">
        <v>199.1</v>
      </c>
      <c r="I11" s="29">
        <f>H11*1000000</f>
        <v>199100000</v>
      </c>
      <c r="J11" s="29"/>
    </row>
    <row r="12" spans="1:10" ht="47.25">
      <c r="A12" s="44">
        <v>2</v>
      </c>
      <c r="B12" s="44" t="s">
        <v>24</v>
      </c>
      <c r="C12" s="29">
        <v>1</v>
      </c>
      <c r="D12" s="44" t="s">
        <v>14</v>
      </c>
      <c r="E12" s="29">
        <v>201</v>
      </c>
      <c r="F12" s="29">
        <v>12</v>
      </c>
      <c r="G12" s="29" t="s">
        <v>23</v>
      </c>
      <c r="H12" s="25">
        <v>143.9</v>
      </c>
      <c r="I12" s="29">
        <f>H12*800000</f>
        <v>115120000</v>
      </c>
      <c r="J12" s="29"/>
    </row>
    <row r="13" spans="1:10" ht="47.25">
      <c r="A13" s="44"/>
      <c r="B13" s="44"/>
      <c r="C13" s="29">
        <v>2</v>
      </c>
      <c r="D13" s="44"/>
      <c r="E13" s="29">
        <v>202</v>
      </c>
      <c r="F13" s="29">
        <v>12</v>
      </c>
      <c r="G13" s="29" t="s">
        <v>22</v>
      </c>
      <c r="H13" s="27">
        <v>143</v>
      </c>
      <c r="I13" s="29">
        <f>H13*800000*1.2</f>
        <v>137280000</v>
      </c>
      <c r="J13" s="29"/>
    </row>
    <row r="14" spans="1:10" ht="47.25">
      <c r="A14" s="44"/>
      <c r="B14" s="44"/>
      <c r="C14" s="29">
        <v>3</v>
      </c>
      <c r="D14" s="44"/>
      <c r="E14" s="29">
        <v>196</v>
      </c>
      <c r="F14" s="29">
        <v>12</v>
      </c>
      <c r="G14" s="29" t="s">
        <v>22</v>
      </c>
      <c r="H14" s="27">
        <v>137.69999999999999</v>
      </c>
      <c r="I14" s="29">
        <f>H14*800000*1.2</f>
        <v>132191999.99999997</v>
      </c>
      <c r="J14" s="29"/>
    </row>
    <row r="15" spans="1:10" ht="47.25">
      <c r="A15" s="44"/>
      <c r="B15" s="44"/>
      <c r="C15" s="29">
        <v>4</v>
      </c>
      <c r="D15" s="44"/>
      <c r="E15" s="29">
        <v>197</v>
      </c>
      <c r="F15" s="29">
        <v>12</v>
      </c>
      <c r="G15" s="29" t="s">
        <v>23</v>
      </c>
      <c r="H15" s="27">
        <v>143.9</v>
      </c>
      <c r="I15" s="29">
        <f>H15*800000</f>
        <v>115120000</v>
      </c>
      <c r="J15" s="29"/>
    </row>
    <row r="16" spans="1:10" ht="47.25">
      <c r="A16" s="44"/>
      <c r="B16" s="44"/>
      <c r="C16" s="29">
        <v>5</v>
      </c>
      <c r="D16" s="44"/>
      <c r="E16" s="29">
        <v>198</v>
      </c>
      <c r="F16" s="29">
        <v>12</v>
      </c>
      <c r="G16" s="29" t="s">
        <v>22</v>
      </c>
      <c r="H16" s="25">
        <v>147.19999999999999</v>
      </c>
      <c r="I16" s="29">
        <f>H16*800000*1.2</f>
        <v>141311999.99999997</v>
      </c>
      <c r="J16" s="29"/>
    </row>
    <row r="17" spans="1:10" ht="47.25">
      <c r="A17" s="44">
        <v>3</v>
      </c>
      <c r="B17" s="44" t="s">
        <v>25</v>
      </c>
      <c r="C17" s="29">
        <v>1</v>
      </c>
      <c r="D17" s="44" t="s">
        <v>14</v>
      </c>
      <c r="E17" s="29">
        <v>189</v>
      </c>
      <c r="F17" s="29">
        <v>12</v>
      </c>
      <c r="G17" s="29" t="s">
        <v>23</v>
      </c>
      <c r="H17" s="25">
        <v>175.3</v>
      </c>
      <c r="I17" s="29">
        <f>H17*1000000</f>
        <v>175300000</v>
      </c>
      <c r="J17" s="29"/>
    </row>
    <row r="18" spans="1:10" ht="47.25">
      <c r="A18" s="44"/>
      <c r="B18" s="44"/>
      <c r="C18" s="29">
        <v>2</v>
      </c>
      <c r="D18" s="44"/>
      <c r="E18" s="29">
        <v>190</v>
      </c>
      <c r="F18" s="29">
        <v>12</v>
      </c>
      <c r="G18" s="29" t="s">
        <v>23</v>
      </c>
      <c r="H18" s="25">
        <v>174.3</v>
      </c>
      <c r="I18" s="29">
        <f>H18*1000000</f>
        <v>174300000</v>
      </c>
      <c r="J18" s="29"/>
    </row>
    <row r="19" spans="1:10" ht="47.25">
      <c r="A19" s="44"/>
      <c r="B19" s="44"/>
      <c r="C19" s="29">
        <v>3</v>
      </c>
      <c r="D19" s="44"/>
      <c r="E19" s="29">
        <v>191</v>
      </c>
      <c r="F19" s="29">
        <v>12</v>
      </c>
      <c r="G19" s="29" t="s">
        <v>22</v>
      </c>
      <c r="H19" s="25">
        <v>175</v>
      </c>
      <c r="I19" s="29">
        <f>H19*1000000*1.2</f>
        <v>210000000</v>
      </c>
      <c r="J19" s="29"/>
    </row>
    <row r="20" spans="1:10" ht="47.25">
      <c r="A20" s="44">
        <v>3</v>
      </c>
      <c r="B20" s="44" t="s">
        <v>25</v>
      </c>
      <c r="C20" s="29">
        <v>4</v>
      </c>
      <c r="D20" s="44" t="s">
        <v>14</v>
      </c>
      <c r="E20" s="29">
        <v>192</v>
      </c>
      <c r="F20" s="29">
        <v>12</v>
      </c>
      <c r="G20" s="29" t="s">
        <v>23</v>
      </c>
      <c r="H20" s="25">
        <v>196.5</v>
      </c>
      <c r="I20" s="29">
        <f>H20*1000000</f>
        <v>196500000</v>
      </c>
      <c r="J20" s="29"/>
    </row>
    <row r="21" spans="1:10" ht="47.25">
      <c r="A21" s="44"/>
      <c r="B21" s="44"/>
      <c r="C21" s="29">
        <v>5</v>
      </c>
      <c r="D21" s="44"/>
      <c r="E21" s="29">
        <v>193</v>
      </c>
      <c r="F21" s="29">
        <v>12</v>
      </c>
      <c r="G21" s="29" t="s">
        <v>23</v>
      </c>
      <c r="H21" s="25">
        <v>197.3</v>
      </c>
      <c r="I21" s="29">
        <f>H21*1000000</f>
        <v>197300000</v>
      </c>
      <c r="J21" s="29"/>
    </row>
    <row r="22" spans="1:10" ht="47.25">
      <c r="A22" s="44"/>
      <c r="B22" s="44"/>
      <c r="C22" s="29">
        <v>6</v>
      </c>
      <c r="D22" s="44"/>
      <c r="E22" s="29">
        <v>194</v>
      </c>
      <c r="F22" s="29">
        <v>12</v>
      </c>
      <c r="G22" s="29" t="s">
        <v>23</v>
      </c>
      <c r="H22" s="25">
        <v>201.6</v>
      </c>
      <c r="I22" s="29">
        <f>H22*1000000</f>
        <v>201600000</v>
      </c>
      <c r="J22" s="29"/>
    </row>
    <row r="23" spans="1:10" ht="63">
      <c r="A23" s="29">
        <v>4</v>
      </c>
      <c r="B23" s="31" t="s">
        <v>26</v>
      </c>
      <c r="C23" s="29">
        <v>1</v>
      </c>
      <c r="D23" s="29" t="s">
        <v>14</v>
      </c>
      <c r="E23" s="29">
        <v>252</v>
      </c>
      <c r="F23" s="29">
        <v>14</v>
      </c>
      <c r="G23" s="29" t="s">
        <v>27</v>
      </c>
      <c r="H23" s="25">
        <v>181</v>
      </c>
      <c r="I23" s="29">
        <f>H23*1200000*1.2</f>
        <v>260640000</v>
      </c>
      <c r="J23" s="29"/>
    </row>
    <row r="24" spans="1:10" ht="31.5">
      <c r="A24" s="29">
        <v>5</v>
      </c>
      <c r="B24" s="29" t="s">
        <v>28</v>
      </c>
      <c r="C24" s="29">
        <v>1</v>
      </c>
      <c r="D24" s="29" t="s">
        <v>14</v>
      </c>
      <c r="E24" s="29">
        <v>11</v>
      </c>
      <c r="F24" s="29">
        <v>14</v>
      </c>
      <c r="G24" s="29" t="s">
        <v>29</v>
      </c>
      <c r="H24" s="25">
        <v>278</v>
      </c>
      <c r="I24" s="29">
        <f>H24*1200000</f>
        <v>333600000</v>
      </c>
      <c r="J24" s="29"/>
    </row>
    <row r="25" spans="1:10" ht="15.75">
      <c r="A25" s="48" t="s">
        <v>21</v>
      </c>
      <c r="B25" s="48"/>
      <c r="C25" s="30">
        <v>18</v>
      </c>
      <c r="D25" s="30"/>
      <c r="E25" s="24"/>
      <c r="F25" s="30"/>
      <c r="G25" s="30"/>
      <c r="H25" s="26">
        <f>SUM(H7:H24)</f>
        <v>3265.0000000000005</v>
      </c>
      <c r="I25" s="30">
        <f>SUM(I7:I24)</f>
        <v>3399584000</v>
      </c>
      <c r="J25" s="30"/>
    </row>
    <row r="26" spans="1:10" ht="18.75">
      <c r="B26" s="10"/>
      <c r="C26" s="11"/>
      <c r="D26" s="10"/>
      <c r="E26" s="11"/>
      <c r="F26" s="10"/>
      <c r="G26" s="49" t="s">
        <v>30</v>
      </c>
      <c r="H26" s="49"/>
      <c r="I26" s="49"/>
      <c r="J26" s="49"/>
    </row>
    <row r="27" spans="1:10" ht="18.75">
      <c r="B27" s="28" t="s">
        <v>17</v>
      </c>
      <c r="C27" s="11"/>
      <c r="D27" s="10"/>
      <c r="E27" s="11"/>
      <c r="F27" s="10"/>
      <c r="G27" s="43" t="s">
        <v>15</v>
      </c>
      <c r="H27" s="43"/>
      <c r="I27" s="43"/>
      <c r="J27" s="43"/>
    </row>
    <row r="28" spans="1:10" ht="18.75">
      <c r="B28" s="10"/>
      <c r="C28" s="11"/>
      <c r="D28" s="10"/>
      <c r="E28" s="11"/>
      <c r="F28" s="10"/>
      <c r="G28" s="43" t="s">
        <v>16</v>
      </c>
      <c r="H28" s="43"/>
      <c r="I28" s="43"/>
      <c r="J28" s="43"/>
    </row>
    <row r="29" spans="1:10" ht="18.75">
      <c r="B29" s="10"/>
      <c r="C29" s="11"/>
      <c r="D29" s="10"/>
      <c r="E29" s="11"/>
      <c r="F29" s="10"/>
      <c r="G29" s="10"/>
      <c r="H29" s="11"/>
      <c r="I29" s="10"/>
      <c r="J29" s="10"/>
    </row>
    <row r="30" spans="1:10" ht="18.75">
      <c r="B30" s="10"/>
      <c r="C30" s="11"/>
      <c r="D30" s="10"/>
      <c r="E30" s="11"/>
      <c r="F30" s="10"/>
      <c r="G30" s="10"/>
      <c r="H30" s="11"/>
      <c r="I30" s="10"/>
      <c r="J30" s="10"/>
    </row>
    <row r="31" spans="1:10" ht="18.75">
      <c r="B31" s="28" t="s">
        <v>18</v>
      </c>
      <c r="C31" s="11"/>
      <c r="D31" s="10"/>
      <c r="E31" s="11"/>
      <c r="F31" s="10"/>
      <c r="G31" s="43" t="s">
        <v>19</v>
      </c>
      <c r="H31" s="43"/>
      <c r="I31" s="43"/>
      <c r="J31" s="43"/>
    </row>
  </sheetData>
  <mergeCells count="23">
    <mergeCell ref="A4:J4"/>
    <mergeCell ref="A1:B1"/>
    <mergeCell ref="G1:J1"/>
    <mergeCell ref="A2:B2"/>
    <mergeCell ref="G2:J2"/>
    <mergeCell ref="A3:J3"/>
    <mergeCell ref="A7:A11"/>
    <mergeCell ref="B7:B11"/>
    <mergeCell ref="D7:D11"/>
    <mergeCell ref="A12:A16"/>
    <mergeCell ref="B12:B16"/>
    <mergeCell ref="D12:D16"/>
    <mergeCell ref="A17:A19"/>
    <mergeCell ref="B17:B19"/>
    <mergeCell ref="D17:D19"/>
    <mergeCell ref="A20:A22"/>
    <mergeCell ref="B20:B22"/>
    <mergeCell ref="D20:D22"/>
    <mergeCell ref="A25:B25"/>
    <mergeCell ref="G26:J26"/>
    <mergeCell ref="G27:J27"/>
    <mergeCell ref="G28:J28"/>
    <mergeCell ref="G31:J3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trinh thâm dịnh (2)</vt:lpstr>
      <vt:lpstr>QUYẾT ĐỊNH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MyPC</cp:lastModifiedBy>
  <cp:lastPrinted>2021-10-25T03:38:01Z</cp:lastPrinted>
  <dcterms:created xsi:type="dcterms:W3CDTF">2018-06-19T03:08:35Z</dcterms:created>
  <dcterms:modified xsi:type="dcterms:W3CDTF">2021-10-27T02:14:57Z</dcterms:modified>
</cp:coreProperties>
</file>