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 e (giai tri)\ĐẤU GIÁ QSD ĐẤT THEO QĐ 57\2021\XUÂN VIÊN\"/>
    </mc:Choice>
  </mc:AlternateContent>
  <bookViews>
    <workbookView xWindow="0" yWindow="0" windowWidth="21315" windowHeight="9990" activeTab="1"/>
  </bookViews>
  <sheets>
    <sheet name="PA mới chuẩn (4)" sheetId="12" r:id="rId1"/>
    <sheet name="PA mới chuẩn (3)" sheetId="11" r:id="rId2"/>
    <sheet name="PA mới chuẩn (2)" sheetId="10" r:id="rId3"/>
  </sheets>
  <definedNames>
    <definedName name="_xlnm.Print_Area" localSheetId="2">'PA mới chuẩn (2)'!$A$1:$R$43</definedName>
    <definedName name="_xlnm.Print_Area" localSheetId="1">'PA mới chuẩn (3)'!$A$1:$R$14</definedName>
    <definedName name="_xlnm.Print_Area" localSheetId="0">'PA mới chuẩn (4)'!$A$1:$R$14</definedName>
  </definedNames>
  <calcPr calcId="162913"/>
</workbook>
</file>

<file path=xl/calcChain.xml><?xml version="1.0" encoding="utf-8"?>
<calcChain xmlns="http://schemas.openxmlformats.org/spreadsheetml/2006/main">
  <c r="I14" i="11" l="1"/>
  <c r="J14" i="11"/>
  <c r="K14" i="11"/>
  <c r="L14" i="11"/>
  <c r="M14" i="11"/>
  <c r="N14" i="11"/>
  <c r="O14" i="11"/>
  <c r="P14" i="11"/>
  <c r="I14" i="12"/>
  <c r="J14" i="12"/>
  <c r="K14" i="12"/>
  <c r="L14" i="12"/>
  <c r="M14" i="12"/>
  <c r="N14" i="12"/>
  <c r="O14" i="12"/>
  <c r="P14" i="12"/>
  <c r="H14" i="12"/>
  <c r="H14" i="11" l="1"/>
  <c r="P43" i="10" l="1"/>
  <c r="H43" i="10"/>
  <c r="P41" i="10" l="1"/>
  <c r="P42" i="10" s="1"/>
  <c r="P38" i="10"/>
  <c r="O8" i="10"/>
  <c r="O16" i="10"/>
  <c r="O17" i="10"/>
  <c r="O18" i="10"/>
  <c r="O19" i="10"/>
  <c r="O20" i="10"/>
  <c r="O21" i="10"/>
  <c r="O22" i="10"/>
  <c r="O23" i="10"/>
  <c r="N43" i="10"/>
  <c r="M43" i="10"/>
  <c r="L8" i="10"/>
  <c r="L16" i="10"/>
  <c r="L17" i="10"/>
  <c r="L18" i="10"/>
  <c r="L19" i="10"/>
  <c r="L20" i="10"/>
  <c r="L21" i="10"/>
  <c r="L22" i="10"/>
  <c r="L23" i="10"/>
  <c r="K43" i="10"/>
  <c r="J43" i="10"/>
  <c r="I43" i="10"/>
  <c r="U15" i="10"/>
  <c r="T15" i="10"/>
  <c r="U13" i="10"/>
  <c r="T13" i="10"/>
  <c r="U10" i="10"/>
  <c r="T10" i="10"/>
  <c r="L43" i="10" l="1"/>
  <c r="O43" i="10"/>
</calcChain>
</file>

<file path=xl/sharedStrings.xml><?xml version="1.0" encoding="utf-8"?>
<sst xmlns="http://schemas.openxmlformats.org/spreadsheetml/2006/main" count="153" uniqueCount="73">
  <si>
    <t>CỘNG HÒA XÃ HỘI CHỦ NGHĨA VIỆT NAM</t>
  </si>
  <si>
    <t>TT</t>
  </si>
  <si>
    <t>Vùng
quy
hoạch</t>
  </si>
  <si>
    <t>Lô
quy 
hoạch</t>
  </si>
  <si>
    <t>Diện 
tích
(m2)</t>
  </si>
  <si>
    <t>Đơn giá
đồng/m2</t>
  </si>
  <si>
    <t>Hệ 
số</t>
  </si>
  <si>
    <t>Giá trị
đồng/lô</t>
  </si>
  <si>
    <t>Độc lập - Tự do - Hạnh phúc</t>
  </si>
  <si>
    <t>Giá cụ thể UBND xã đề
nghị phê duyệt</t>
  </si>
  <si>
    <t>Vị trí</t>
  </si>
  <si>
    <t>Lô số 08</t>
  </si>
  <si>
    <t>Lô số 09</t>
  </si>
  <si>
    <t>Số thửa</t>
  </si>
  <si>
    <t>Tờ bản đồ</t>
  </si>
  <si>
    <t>Đường bê tông &gt; 4m</t>
  </si>
  <si>
    <t>Lô số 11</t>
  </si>
  <si>
    <t>Giá theo quyết định số 94/2014 và Quyết định 46/2018</t>
  </si>
  <si>
    <t>Vị</t>
  </si>
  <si>
    <t xml:space="preserve">Loại đất </t>
  </si>
  <si>
    <t>Đất ở</t>
  </si>
  <si>
    <t>Dự kiến giá trị thu được (đồng)</t>
  </si>
  <si>
    <t>Lô số 37</t>
  </si>
  <si>
    <t>Lô số 38</t>
  </si>
  <si>
    <t>Lô số 39</t>
  </si>
  <si>
    <t>Lô số 40</t>
  </si>
  <si>
    <t>Lô số 41</t>
  </si>
  <si>
    <t>Lô số 42</t>
  </si>
  <si>
    <t>Lô số 43</t>
  </si>
  <si>
    <t>Lô số 44</t>
  </si>
  <si>
    <t>Lô số 45</t>
  </si>
  <si>
    <t>Lô số 62</t>
  </si>
  <si>
    <t>Lô số 63</t>
  </si>
  <si>
    <t>Lô số 64</t>
  </si>
  <si>
    <t>Lô số 65</t>
  </si>
  <si>
    <t>Lô số 66</t>
  </si>
  <si>
    <t>Lô số 67</t>
  </si>
  <si>
    <t>Lô số 68</t>
  </si>
  <si>
    <t>Lô số 69</t>
  </si>
  <si>
    <t>Lô số 70</t>
  </si>
  <si>
    <t>Lô số 71</t>
  </si>
  <si>
    <t>Lô số 72</t>
  </si>
  <si>
    <t>Lô số 73</t>
  </si>
  <si>
    <t>Lô số 74</t>
  </si>
  <si>
    <t>Lô số 75</t>
  </si>
  <si>
    <t>Lô số 76</t>
  </si>
  <si>
    <t>Lô số 77</t>
  </si>
  <si>
    <t>Lô số 78</t>
  </si>
  <si>
    <t>Lô số 79</t>
  </si>
  <si>
    <t>Lô số 80</t>
  </si>
  <si>
    <t>Lô số 81</t>
  </si>
  <si>
    <t>Lô số 82</t>
  </si>
  <si>
    <t>Vùng quy hoạch xen dặm dan cư hội quan Trung Sơn cũ (nay thôn Nam Viên)</t>
  </si>
  <si>
    <t>ỦY BAN NHÂN DÂN</t>
  </si>
  <si>
    <t>Tổng: 34 lô/2 vùng QH</t>
  </si>
  <si>
    <t>Quy hoạch dân cư vùng Bắc Cọi, thôn Bắc Sơn (nay là thôn Nam Viên)</t>
  </si>
  <si>
    <t>Đoạn từ ngã 3 đất
 anh Bắc thôn Bắc Sơn đến đường Quốc lộ 8B</t>
  </si>
  <si>
    <t xml:space="preserve">Đoạn từ cổng nhà ông Linh thôn Khang Thịnh đến hết đất anh Văn thôn Nam Sơn </t>
  </si>
  <si>
    <r>
      <t xml:space="preserve">Phụ lục: Loại đất, vị trí, diện tích các lô đất 
đấu giá tại các vùng quy hoạch dân cư xã Xuân Viên
</t>
    </r>
    <r>
      <rPr>
        <i/>
        <sz val="13"/>
        <color theme="1"/>
        <rFont val="Times New Roman"/>
        <family val="1"/>
        <charset val="163"/>
      </rPr>
      <t xml:space="preserve">(Kèm theo Quyết định số…………../QĐ-UBND ngày ………/4/2021 của UBND huyện) </t>
    </r>
  </si>
  <si>
    <t>HUYỆN NGHI XUÂN</t>
  </si>
  <si>
    <t>UBND HUYỆN NGHI XUÂN</t>
  </si>
  <si>
    <t>P. TÀI NGUYÊN &amp; MÔI TRƯỜNG</t>
  </si>
  <si>
    <t>Lô số 01</t>
  </si>
  <si>
    <t>Lô số 02</t>
  </si>
  <si>
    <t>Quy hoạch xen dặm vùng trạm than, thôn 1 (khu 1)</t>
  </si>
  <si>
    <t>Quy hoạch xen dặm vùng trạm than, thôn 1 (khu 2)</t>
  </si>
  <si>
    <t>Đường nội thôn&gt; 4m</t>
  </si>
  <si>
    <t>Đường liên thôn &gt;4m</t>
  </si>
  <si>
    <t>Tổng: 6 lô/2 vùng QH</t>
  </si>
  <si>
    <t>Quy hoạch xen dắm dân cư vùng B19 (vùng 2)</t>
  </si>
  <si>
    <t>Quy hoạch xen dắm dân cư vùng B19 (vùng 1)</t>
  </si>
  <si>
    <r>
      <t xml:space="preserve">Phụ lục: Loại đất, vị trí, diện tích các lô đất 
đấu giá tại các vùng quy hoạch dân cư xã Xuân Lam
</t>
    </r>
    <r>
      <rPr>
        <i/>
        <sz val="13"/>
        <color theme="1"/>
        <rFont val="Times New Roman"/>
        <family val="1"/>
        <charset val="163"/>
      </rPr>
      <t>(Kèm theo Quyết định số……………./QĐ-UBND ngày…..4/2021 của UBND huyện)</t>
    </r>
  </si>
  <si>
    <t xml:space="preserve">Phụ lục: Loại đất, vị trí, diện tích các lô đất 
đấu giá tại các vùng quy hoạch dân cư xã Xuân Lam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</si>
</sst>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₫_-;\-* #,##0.00\ _₫_-;_-* &quot;-&quot;??\ _₫_-;_-@_-"/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1">
    <xf numFmtId="0" fontId="0" fillId="0" borderId="0" xfId="0"/>
    <xf numFmtId="164" fontId="1" fillId="0" borderId="1" xfId="1" applyFont="1" applyBorder="1" applyAlignment="1">
      <alignment vertical="center" wrapText="1"/>
    </xf>
    <xf numFmtId="164" fontId="1" fillId="0" borderId="2" xfId="1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164" fontId="1" fillId="0" borderId="1" xfId="1" applyFont="1" applyFill="1" applyBorder="1" applyAlignment="1">
      <alignment vertical="center" wrapText="1"/>
    </xf>
    <xf numFmtId="165" fontId="1" fillId="0" borderId="1" xfId="1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5" fontId="1" fillId="0" borderId="0" xfId="1" applyNumberFormat="1" applyFont="1" applyFill="1" applyAlignment="1">
      <alignment vertical="center"/>
    </xf>
    <xf numFmtId="165" fontId="1" fillId="0" borderId="1" xfId="0" applyNumberFormat="1" applyFont="1" applyFill="1" applyBorder="1" applyAlignment="1">
      <alignment vertical="center"/>
    </xf>
    <xf numFmtId="164" fontId="2" fillId="0" borderId="1" xfId="1" applyFont="1" applyFill="1" applyBorder="1" applyAlignment="1">
      <alignment vertical="center"/>
    </xf>
    <xf numFmtId="0" fontId="7" fillId="0" borderId="1" xfId="0" applyFont="1" applyBorder="1"/>
    <xf numFmtId="165" fontId="1" fillId="0" borderId="0" xfId="0" applyNumberFormat="1" applyFont="1" applyFill="1" applyAlignment="1">
      <alignment vertical="center"/>
    </xf>
    <xf numFmtId="43" fontId="1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65" fontId="5" fillId="0" borderId="0" xfId="1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2</xdr:row>
      <xdr:rowOff>28575</xdr:rowOff>
    </xdr:from>
    <xdr:to>
      <xdr:col>1</xdr:col>
      <xdr:colOff>1485900</xdr:colOff>
      <xdr:row>2</xdr:row>
      <xdr:rowOff>28577</xdr:rowOff>
    </xdr:to>
    <xdr:cxnSp macro="">
      <xdr:nvCxnSpPr>
        <xdr:cNvPr id="2" name="Straight Connector 1"/>
        <xdr:cNvCxnSpPr/>
      </xdr:nvCxnSpPr>
      <xdr:spPr>
        <a:xfrm flipV="1">
          <a:off x="981075" y="447675"/>
          <a:ext cx="80010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2</xdr:row>
      <xdr:rowOff>28575</xdr:rowOff>
    </xdr:from>
    <xdr:to>
      <xdr:col>15</xdr:col>
      <xdr:colOff>561975</xdr:colOff>
      <xdr:row>2</xdr:row>
      <xdr:rowOff>30163</xdr:rowOff>
    </xdr:to>
    <xdr:cxnSp macro="">
      <xdr:nvCxnSpPr>
        <xdr:cNvPr id="3" name="Straight Connector 2"/>
        <xdr:cNvCxnSpPr/>
      </xdr:nvCxnSpPr>
      <xdr:spPr>
        <a:xfrm>
          <a:off x="4857750" y="447675"/>
          <a:ext cx="13716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28575</xdr:rowOff>
    </xdr:from>
    <xdr:to>
      <xdr:col>1</xdr:col>
      <xdr:colOff>1285875</xdr:colOff>
      <xdr:row>2</xdr:row>
      <xdr:rowOff>28577</xdr:rowOff>
    </xdr:to>
    <xdr:cxnSp macro="">
      <xdr:nvCxnSpPr>
        <xdr:cNvPr id="2" name="Straight Connector 1"/>
        <xdr:cNvCxnSpPr/>
      </xdr:nvCxnSpPr>
      <xdr:spPr>
        <a:xfrm flipV="1">
          <a:off x="781050" y="447675"/>
          <a:ext cx="80010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2</xdr:row>
      <xdr:rowOff>28575</xdr:rowOff>
    </xdr:from>
    <xdr:to>
      <xdr:col>15</xdr:col>
      <xdr:colOff>561975</xdr:colOff>
      <xdr:row>2</xdr:row>
      <xdr:rowOff>30163</xdr:rowOff>
    </xdr:to>
    <xdr:cxnSp macro="">
      <xdr:nvCxnSpPr>
        <xdr:cNvPr id="3" name="Straight Connector 2"/>
        <xdr:cNvCxnSpPr/>
      </xdr:nvCxnSpPr>
      <xdr:spPr>
        <a:xfrm>
          <a:off x="4429125" y="447675"/>
          <a:ext cx="13716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28575</xdr:rowOff>
    </xdr:from>
    <xdr:to>
      <xdr:col>1</xdr:col>
      <xdr:colOff>1285875</xdr:colOff>
      <xdr:row>2</xdr:row>
      <xdr:rowOff>28577</xdr:rowOff>
    </xdr:to>
    <xdr:cxnSp macro="">
      <xdr:nvCxnSpPr>
        <xdr:cNvPr id="2" name="Straight Connector 1"/>
        <xdr:cNvCxnSpPr/>
      </xdr:nvCxnSpPr>
      <xdr:spPr>
        <a:xfrm flipV="1">
          <a:off x="781050" y="447675"/>
          <a:ext cx="80010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2</xdr:row>
      <xdr:rowOff>28575</xdr:rowOff>
    </xdr:from>
    <xdr:to>
      <xdr:col>15</xdr:col>
      <xdr:colOff>561975</xdr:colOff>
      <xdr:row>2</xdr:row>
      <xdr:rowOff>30163</xdr:rowOff>
    </xdr:to>
    <xdr:cxnSp macro="">
      <xdr:nvCxnSpPr>
        <xdr:cNvPr id="3" name="Straight Connector 2"/>
        <xdr:cNvCxnSpPr/>
      </xdr:nvCxnSpPr>
      <xdr:spPr>
        <a:xfrm>
          <a:off x="4429125" y="447675"/>
          <a:ext cx="13716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view="pageBreakPreview" zoomScaleSheetLayoutView="100" workbookViewId="0">
      <selection activeCell="U9" sqref="U9"/>
    </sheetView>
  </sheetViews>
  <sheetFormatPr defaultColWidth="9.125" defaultRowHeight="15.75" x14ac:dyDescent="0.2"/>
  <cols>
    <col min="1" max="1" width="3.875" style="3" customWidth="1"/>
    <col min="2" max="2" width="30.875" style="5" customWidth="1"/>
    <col min="3" max="3" width="10.875" style="3" customWidth="1"/>
    <col min="4" max="4" width="8" style="3" customWidth="1"/>
    <col min="5" max="5" width="9.125" style="3" customWidth="1"/>
    <col min="6" max="6" width="9.125" style="3" hidden="1" customWidth="1"/>
    <col min="7" max="7" width="28.875" style="3" hidden="1" customWidth="1"/>
    <col min="8" max="8" width="11.625" style="3" bestFit="1" customWidth="1"/>
    <col min="9" max="9" width="11" style="3" hidden="1" customWidth="1"/>
    <col min="10" max="10" width="13.25" style="4" hidden="1" customWidth="1"/>
    <col min="11" max="11" width="6.125" style="3" hidden="1" customWidth="1"/>
    <col min="12" max="12" width="16.625" style="14" hidden="1" customWidth="1"/>
    <col min="13" max="13" width="14.75" style="4" hidden="1" customWidth="1"/>
    <col min="14" max="14" width="6.375" style="3" hidden="1" customWidth="1"/>
    <col min="15" max="15" width="17.875" style="4" hidden="1" customWidth="1"/>
    <col min="16" max="16" width="16.75" style="4" customWidth="1"/>
    <col min="17" max="17" width="20.25" style="4" customWidth="1"/>
    <col min="18" max="18" width="0" style="4" hidden="1" customWidth="1"/>
    <col min="19" max="19" width="9.125" style="4"/>
    <col min="20" max="20" width="12.125" style="4" bestFit="1" customWidth="1"/>
    <col min="21" max="21" width="13.75" style="4" bestFit="1" customWidth="1"/>
    <col min="22" max="16384" width="9.125" style="4"/>
  </cols>
  <sheetData>
    <row r="1" spans="1:21" s="20" customFormat="1" ht="16.5" x14ac:dyDescent="0.2">
      <c r="A1" s="57" t="s">
        <v>53</v>
      </c>
      <c r="B1" s="57"/>
      <c r="C1" s="53" t="s">
        <v>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21" s="20" customFormat="1" ht="16.5" x14ac:dyDescent="0.2">
      <c r="A2" s="54" t="s">
        <v>59</v>
      </c>
      <c r="B2" s="54"/>
      <c r="C2" s="53" t="s">
        <v>8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21" s="20" customFormat="1" ht="16.5" x14ac:dyDescent="0.2">
      <c r="A3" s="35"/>
      <c r="B3" s="22"/>
      <c r="C3" s="35"/>
      <c r="D3" s="35"/>
      <c r="E3" s="35"/>
      <c r="F3" s="35"/>
      <c r="G3" s="35"/>
      <c r="H3" s="35"/>
      <c r="I3" s="35"/>
      <c r="K3" s="35"/>
      <c r="L3" s="23"/>
      <c r="N3" s="35"/>
    </row>
    <row r="4" spans="1:21" s="20" customFormat="1" ht="53.25" customHeight="1" x14ac:dyDescent="0.2">
      <c r="A4" s="55" t="s">
        <v>71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21" s="20" customFormat="1" ht="18" customHeight="1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21" s="6" customFormat="1" ht="51" customHeight="1" x14ac:dyDescent="0.2">
      <c r="A6" s="51" t="s">
        <v>1</v>
      </c>
      <c r="B6" s="43" t="s">
        <v>2</v>
      </c>
      <c r="C6" s="43" t="s">
        <v>3</v>
      </c>
      <c r="D6" s="43" t="s">
        <v>13</v>
      </c>
      <c r="E6" s="43" t="s">
        <v>14</v>
      </c>
      <c r="F6" s="43" t="s">
        <v>19</v>
      </c>
      <c r="G6" s="43" t="s">
        <v>10</v>
      </c>
      <c r="H6" s="43" t="s">
        <v>4</v>
      </c>
      <c r="I6" s="43" t="s">
        <v>18</v>
      </c>
      <c r="J6" s="43" t="s">
        <v>17</v>
      </c>
      <c r="K6" s="51"/>
      <c r="L6" s="51"/>
      <c r="M6" s="43" t="s">
        <v>9</v>
      </c>
      <c r="N6" s="51"/>
      <c r="O6" s="51"/>
      <c r="P6" s="43" t="s">
        <v>21</v>
      </c>
      <c r="Q6" s="43" t="s">
        <v>10</v>
      </c>
    </row>
    <row r="7" spans="1:21" s="6" customFormat="1" ht="34.5" customHeight="1" x14ac:dyDescent="0.2">
      <c r="A7" s="51"/>
      <c r="B7" s="43"/>
      <c r="C7" s="43"/>
      <c r="D7" s="43"/>
      <c r="E7" s="43"/>
      <c r="F7" s="43"/>
      <c r="G7" s="43"/>
      <c r="H7" s="43"/>
      <c r="I7" s="43"/>
      <c r="J7" s="38" t="s">
        <v>5</v>
      </c>
      <c r="K7" s="38" t="s">
        <v>6</v>
      </c>
      <c r="L7" s="7" t="s">
        <v>7</v>
      </c>
      <c r="M7" s="38" t="s">
        <v>5</v>
      </c>
      <c r="N7" s="38" t="s">
        <v>6</v>
      </c>
      <c r="O7" s="38" t="s">
        <v>7</v>
      </c>
      <c r="P7" s="43"/>
      <c r="Q7" s="43"/>
    </row>
    <row r="8" spans="1:21" ht="59.25" customHeight="1" x14ac:dyDescent="0.2">
      <c r="A8" s="24">
        <v>1</v>
      </c>
      <c r="B8" s="44" t="s">
        <v>64</v>
      </c>
      <c r="C8" s="30" t="s">
        <v>62</v>
      </c>
      <c r="D8" s="24">
        <v>91</v>
      </c>
      <c r="E8" s="24">
        <v>22</v>
      </c>
      <c r="F8" s="24"/>
      <c r="G8" s="39"/>
      <c r="H8" s="1">
        <v>239</v>
      </c>
      <c r="I8" s="8"/>
      <c r="J8" s="9"/>
      <c r="K8" s="10"/>
      <c r="L8" s="9"/>
      <c r="M8" s="9"/>
      <c r="N8" s="10"/>
      <c r="O8" s="15"/>
      <c r="P8" s="15">
        <v>215100000</v>
      </c>
      <c r="Q8" s="59" t="s">
        <v>66</v>
      </c>
    </row>
    <row r="9" spans="1:21" ht="59.25" customHeight="1" x14ac:dyDescent="0.2">
      <c r="A9" s="24">
        <v>2</v>
      </c>
      <c r="B9" s="48"/>
      <c r="C9" s="30" t="s">
        <v>63</v>
      </c>
      <c r="D9" s="24">
        <v>92</v>
      </c>
      <c r="E9" s="24">
        <v>22</v>
      </c>
      <c r="F9" s="24"/>
      <c r="G9" s="40"/>
      <c r="H9" s="1">
        <v>248.5</v>
      </c>
      <c r="I9" s="8"/>
      <c r="J9" s="9"/>
      <c r="K9" s="10"/>
      <c r="L9" s="9"/>
      <c r="M9" s="9"/>
      <c r="N9" s="10"/>
      <c r="O9" s="15"/>
      <c r="P9" s="15">
        <v>223650000</v>
      </c>
      <c r="Q9" s="59"/>
    </row>
    <row r="10" spans="1:21" ht="59.25" customHeight="1" x14ac:dyDescent="0.2">
      <c r="A10" s="24">
        <v>3</v>
      </c>
      <c r="B10" s="58" t="s">
        <v>65</v>
      </c>
      <c r="C10" s="30" t="s">
        <v>62</v>
      </c>
      <c r="D10" s="24">
        <v>93</v>
      </c>
      <c r="E10" s="24">
        <v>22</v>
      </c>
      <c r="F10" s="24"/>
      <c r="G10" s="40"/>
      <c r="H10" s="1">
        <v>350</v>
      </c>
      <c r="I10" s="8"/>
      <c r="J10" s="9"/>
      <c r="K10" s="10"/>
      <c r="L10" s="9"/>
      <c r="M10" s="9"/>
      <c r="N10" s="10"/>
      <c r="O10" s="15"/>
      <c r="P10" s="15">
        <v>315000000</v>
      </c>
      <c r="Q10" s="60" t="s">
        <v>66</v>
      </c>
      <c r="T10" s="18"/>
      <c r="U10" s="19"/>
    </row>
    <row r="11" spans="1:21" ht="59.25" customHeight="1" x14ac:dyDescent="0.2">
      <c r="A11" s="24">
        <v>4</v>
      </c>
      <c r="B11" s="44" t="s">
        <v>70</v>
      </c>
      <c r="C11" s="30" t="s">
        <v>62</v>
      </c>
      <c r="D11" s="24">
        <v>12</v>
      </c>
      <c r="E11" s="24">
        <v>11</v>
      </c>
      <c r="F11" s="24"/>
      <c r="G11" s="40"/>
      <c r="H11" s="1">
        <v>252</v>
      </c>
      <c r="I11" s="8"/>
      <c r="J11" s="9"/>
      <c r="K11" s="10"/>
      <c r="L11" s="9"/>
      <c r="M11" s="9"/>
      <c r="N11" s="10"/>
      <c r="O11" s="15"/>
      <c r="P11" s="15">
        <v>211680000</v>
      </c>
      <c r="Q11" s="59" t="s">
        <v>67</v>
      </c>
    </row>
    <row r="12" spans="1:21" ht="59.25" customHeight="1" x14ac:dyDescent="0.2">
      <c r="A12" s="24">
        <v>5</v>
      </c>
      <c r="B12" s="48"/>
      <c r="C12" s="30" t="s">
        <v>63</v>
      </c>
      <c r="D12" s="24">
        <v>13</v>
      </c>
      <c r="E12" s="24">
        <v>11</v>
      </c>
      <c r="F12" s="24"/>
      <c r="G12" s="40"/>
      <c r="H12" s="1">
        <v>251</v>
      </c>
      <c r="I12" s="8"/>
      <c r="J12" s="9"/>
      <c r="K12" s="10"/>
      <c r="L12" s="9"/>
      <c r="M12" s="9"/>
      <c r="N12" s="10"/>
      <c r="O12" s="15"/>
      <c r="P12" s="15">
        <v>175700000</v>
      </c>
      <c r="Q12" s="59"/>
    </row>
    <row r="13" spans="1:21" ht="59.25" customHeight="1" x14ac:dyDescent="0.2">
      <c r="A13" s="24">
        <v>6</v>
      </c>
      <c r="B13" s="58" t="s">
        <v>69</v>
      </c>
      <c r="C13" s="30" t="s">
        <v>62</v>
      </c>
      <c r="D13" s="24">
        <v>144</v>
      </c>
      <c r="E13" s="24">
        <v>12</v>
      </c>
      <c r="F13" s="24"/>
      <c r="G13" s="40"/>
      <c r="H13" s="1">
        <v>341</v>
      </c>
      <c r="I13" s="8"/>
      <c r="J13" s="9"/>
      <c r="K13" s="10"/>
      <c r="L13" s="9"/>
      <c r="M13" s="9"/>
      <c r="N13" s="10"/>
      <c r="O13" s="15"/>
      <c r="P13" s="15">
        <v>163680000</v>
      </c>
      <c r="Q13" s="60" t="s">
        <v>67</v>
      </c>
    </row>
    <row r="14" spans="1:21" s="13" customFormat="1" ht="60" customHeight="1" x14ac:dyDescent="0.2">
      <c r="A14" s="41" t="s">
        <v>68</v>
      </c>
      <c r="B14" s="42"/>
      <c r="C14" s="11"/>
      <c r="D14" s="11"/>
      <c r="E14" s="11"/>
      <c r="F14" s="11"/>
      <c r="G14" s="11"/>
      <c r="H14" s="16">
        <f>SUM(H8:H13)</f>
        <v>1681.5</v>
      </c>
      <c r="I14" s="16">
        <f t="shared" ref="I14:P14" si="0">SUM(I8:I13)</f>
        <v>0</v>
      </c>
      <c r="J14" s="16">
        <f t="shared" si="0"/>
        <v>0</v>
      </c>
      <c r="K14" s="16">
        <f t="shared" si="0"/>
        <v>0</v>
      </c>
      <c r="L14" s="16">
        <f t="shared" si="0"/>
        <v>0</v>
      </c>
      <c r="M14" s="16">
        <f t="shared" si="0"/>
        <v>0</v>
      </c>
      <c r="N14" s="16">
        <f t="shared" si="0"/>
        <v>0</v>
      </c>
      <c r="O14" s="16">
        <f t="shared" si="0"/>
        <v>0</v>
      </c>
      <c r="P14" s="12">
        <f t="shared" si="0"/>
        <v>1304810000</v>
      </c>
      <c r="Q14" s="12"/>
    </row>
  </sheetData>
  <mergeCells count="24">
    <mergeCell ref="Q6:Q7"/>
    <mergeCell ref="B8:B9"/>
    <mergeCell ref="Q8:Q9"/>
    <mergeCell ref="B11:B12"/>
    <mergeCell ref="Q11:Q12"/>
    <mergeCell ref="A14:B14"/>
    <mergeCell ref="G6:G7"/>
    <mergeCell ref="H6:H7"/>
    <mergeCell ref="I6:I7"/>
    <mergeCell ref="J6:L6"/>
    <mergeCell ref="M6:O6"/>
    <mergeCell ref="P6:P7"/>
    <mergeCell ref="A6:A7"/>
    <mergeCell ref="B6:B7"/>
    <mergeCell ref="C6:C7"/>
    <mergeCell ref="D6:D7"/>
    <mergeCell ref="E6:E7"/>
    <mergeCell ref="F6:F7"/>
    <mergeCell ref="A1:B1"/>
    <mergeCell ref="C1:Q1"/>
    <mergeCell ref="A2:B2"/>
    <mergeCell ref="C2:Q2"/>
    <mergeCell ref="A4:Q4"/>
    <mergeCell ref="A5:Q5"/>
  </mergeCells>
  <pageMargins left="0.43307086614173229" right="0.23622047244094491" top="0.70866141732283472" bottom="0.51181102362204722" header="0.31496062992125984" footer="0.31496062992125984"/>
  <pageSetup paperSize="9" scale="80" orientation="portrait" r:id="rId1"/>
  <colBreaks count="1" manualBreakCount="1">
    <brk id="17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view="pageBreakPreview" topLeftCell="A10" zoomScaleSheetLayoutView="100" workbookViewId="0">
      <selection activeCell="U6" sqref="U6"/>
    </sheetView>
  </sheetViews>
  <sheetFormatPr defaultColWidth="9.125" defaultRowHeight="15.75" x14ac:dyDescent="0.2"/>
  <cols>
    <col min="1" max="1" width="3.875" style="3" customWidth="1"/>
    <col min="2" max="2" width="30.875" style="5" customWidth="1"/>
    <col min="3" max="3" width="10.875" style="3" customWidth="1"/>
    <col min="4" max="4" width="8" style="3" customWidth="1"/>
    <col min="5" max="5" width="9.125" style="3" customWidth="1"/>
    <col min="6" max="6" width="9.125" style="3" hidden="1" customWidth="1"/>
    <col min="7" max="7" width="28.875" style="3" hidden="1" customWidth="1"/>
    <col min="8" max="8" width="11.625" style="3" bestFit="1" customWidth="1"/>
    <col min="9" max="9" width="11" style="3" hidden="1" customWidth="1"/>
    <col min="10" max="10" width="13.25" style="4" hidden="1" customWidth="1"/>
    <col min="11" max="11" width="6.125" style="3" hidden="1" customWidth="1"/>
    <col min="12" max="12" width="16.625" style="14" hidden="1" customWidth="1"/>
    <col min="13" max="13" width="14.75" style="4" hidden="1" customWidth="1"/>
    <col min="14" max="14" width="6.375" style="3" hidden="1" customWidth="1"/>
    <col min="15" max="15" width="17.875" style="4" hidden="1" customWidth="1"/>
    <col min="16" max="16" width="14.5" style="4" customWidth="1"/>
    <col min="17" max="17" width="21.75" style="4" customWidth="1"/>
    <col min="18" max="18" width="0" style="4" hidden="1" customWidth="1"/>
    <col min="19" max="19" width="9.125" style="4"/>
    <col min="20" max="20" width="12.125" style="4" bestFit="1" customWidth="1"/>
    <col min="21" max="21" width="13.75" style="4" bestFit="1" customWidth="1"/>
    <col min="22" max="16384" width="9.125" style="4"/>
  </cols>
  <sheetData>
    <row r="1" spans="1:21" s="20" customFormat="1" ht="16.5" x14ac:dyDescent="0.2">
      <c r="A1" s="52" t="s">
        <v>60</v>
      </c>
      <c r="B1" s="52"/>
      <c r="C1" s="53" t="s">
        <v>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21" s="20" customFormat="1" ht="16.5" x14ac:dyDescent="0.2">
      <c r="A2" s="54" t="s">
        <v>61</v>
      </c>
      <c r="B2" s="54"/>
      <c r="C2" s="53" t="s">
        <v>8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21" s="20" customFormat="1" ht="16.5" x14ac:dyDescent="0.2">
      <c r="A3" s="35"/>
      <c r="B3" s="22"/>
      <c r="C3" s="35"/>
      <c r="D3" s="35"/>
      <c r="E3" s="35"/>
      <c r="F3" s="35"/>
      <c r="G3" s="35"/>
      <c r="H3" s="35"/>
      <c r="I3" s="35"/>
      <c r="K3" s="35"/>
      <c r="L3" s="23"/>
      <c r="N3" s="35"/>
    </row>
    <row r="4" spans="1:21" s="20" customFormat="1" ht="53.25" customHeight="1" x14ac:dyDescent="0.2">
      <c r="A4" s="55" t="s">
        <v>72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21" s="20" customFormat="1" ht="18" customHeight="1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21" s="6" customFormat="1" ht="51" customHeight="1" x14ac:dyDescent="0.2">
      <c r="A6" s="51" t="s">
        <v>1</v>
      </c>
      <c r="B6" s="43" t="s">
        <v>2</v>
      </c>
      <c r="C6" s="43" t="s">
        <v>3</v>
      </c>
      <c r="D6" s="43" t="s">
        <v>13</v>
      </c>
      <c r="E6" s="43" t="s">
        <v>14</v>
      </c>
      <c r="F6" s="43" t="s">
        <v>19</v>
      </c>
      <c r="G6" s="43" t="s">
        <v>10</v>
      </c>
      <c r="H6" s="43" t="s">
        <v>4</v>
      </c>
      <c r="I6" s="43" t="s">
        <v>18</v>
      </c>
      <c r="J6" s="43" t="s">
        <v>17</v>
      </c>
      <c r="K6" s="51"/>
      <c r="L6" s="51"/>
      <c r="M6" s="43" t="s">
        <v>9</v>
      </c>
      <c r="N6" s="51"/>
      <c r="O6" s="51"/>
      <c r="P6" s="43" t="s">
        <v>21</v>
      </c>
      <c r="Q6" s="43" t="s">
        <v>10</v>
      </c>
    </row>
    <row r="7" spans="1:21" s="6" customFormat="1" ht="34.5" customHeight="1" x14ac:dyDescent="0.2">
      <c r="A7" s="51"/>
      <c r="B7" s="43"/>
      <c r="C7" s="43"/>
      <c r="D7" s="43"/>
      <c r="E7" s="43"/>
      <c r="F7" s="43"/>
      <c r="G7" s="43"/>
      <c r="H7" s="43"/>
      <c r="I7" s="43"/>
      <c r="J7" s="34" t="s">
        <v>5</v>
      </c>
      <c r="K7" s="34" t="s">
        <v>6</v>
      </c>
      <c r="L7" s="7" t="s">
        <v>7</v>
      </c>
      <c r="M7" s="34" t="s">
        <v>5</v>
      </c>
      <c r="N7" s="34" t="s">
        <v>6</v>
      </c>
      <c r="O7" s="34" t="s">
        <v>7</v>
      </c>
      <c r="P7" s="43"/>
      <c r="Q7" s="43"/>
    </row>
    <row r="8" spans="1:21" ht="65.25" customHeight="1" x14ac:dyDescent="0.2">
      <c r="A8" s="24">
        <v>1</v>
      </c>
      <c r="B8" s="44" t="s">
        <v>64</v>
      </c>
      <c r="C8" s="30" t="s">
        <v>62</v>
      </c>
      <c r="D8" s="24">
        <v>91</v>
      </c>
      <c r="E8" s="24">
        <v>22</v>
      </c>
      <c r="F8" s="24"/>
      <c r="G8" s="36"/>
      <c r="H8" s="1">
        <v>239</v>
      </c>
      <c r="I8" s="8"/>
      <c r="J8" s="9"/>
      <c r="K8" s="10"/>
      <c r="L8" s="9"/>
      <c r="M8" s="9"/>
      <c r="N8" s="10"/>
      <c r="O8" s="15"/>
      <c r="P8" s="15">
        <v>215100000</v>
      </c>
      <c r="Q8" s="59" t="s">
        <v>66</v>
      </c>
    </row>
    <row r="9" spans="1:21" ht="65.25" customHeight="1" x14ac:dyDescent="0.2">
      <c r="A9" s="24">
        <v>2</v>
      </c>
      <c r="B9" s="48"/>
      <c r="C9" s="30" t="s">
        <v>63</v>
      </c>
      <c r="D9" s="24">
        <v>92</v>
      </c>
      <c r="E9" s="24">
        <v>22</v>
      </c>
      <c r="F9" s="24"/>
      <c r="G9" s="37"/>
      <c r="H9" s="1">
        <v>248.5</v>
      </c>
      <c r="I9" s="8"/>
      <c r="J9" s="9"/>
      <c r="K9" s="10"/>
      <c r="L9" s="9"/>
      <c r="M9" s="9"/>
      <c r="N9" s="10"/>
      <c r="O9" s="15"/>
      <c r="P9" s="15">
        <v>223650000</v>
      </c>
      <c r="Q9" s="59"/>
    </row>
    <row r="10" spans="1:21" ht="65.25" customHeight="1" x14ac:dyDescent="0.2">
      <c r="A10" s="24">
        <v>3</v>
      </c>
      <c r="B10" s="58" t="s">
        <v>65</v>
      </c>
      <c r="C10" s="30" t="s">
        <v>62</v>
      </c>
      <c r="D10" s="24">
        <v>93</v>
      </c>
      <c r="E10" s="24">
        <v>22</v>
      </c>
      <c r="F10" s="24"/>
      <c r="G10" s="37"/>
      <c r="H10" s="1">
        <v>350</v>
      </c>
      <c r="I10" s="8"/>
      <c r="J10" s="9"/>
      <c r="K10" s="10"/>
      <c r="L10" s="9"/>
      <c r="M10" s="9"/>
      <c r="N10" s="10"/>
      <c r="O10" s="15"/>
      <c r="P10" s="15">
        <v>315000000</v>
      </c>
      <c r="Q10" s="60" t="s">
        <v>66</v>
      </c>
      <c r="T10" s="18"/>
      <c r="U10" s="19"/>
    </row>
    <row r="11" spans="1:21" ht="65.25" customHeight="1" x14ac:dyDescent="0.2">
      <c r="A11" s="24">
        <v>4</v>
      </c>
      <c r="B11" s="44" t="s">
        <v>70</v>
      </c>
      <c r="C11" s="30" t="s">
        <v>62</v>
      </c>
      <c r="D11" s="24">
        <v>12</v>
      </c>
      <c r="E11" s="24">
        <v>11</v>
      </c>
      <c r="F11" s="24"/>
      <c r="G11" s="37"/>
      <c r="H11" s="1">
        <v>252</v>
      </c>
      <c r="I11" s="8"/>
      <c r="J11" s="9"/>
      <c r="K11" s="10"/>
      <c r="L11" s="9"/>
      <c r="M11" s="9"/>
      <c r="N11" s="10"/>
      <c r="O11" s="15"/>
      <c r="P11" s="15">
        <v>211680000</v>
      </c>
      <c r="Q11" s="59" t="s">
        <v>67</v>
      </c>
    </row>
    <row r="12" spans="1:21" ht="65.25" customHeight="1" x14ac:dyDescent="0.2">
      <c r="A12" s="24">
        <v>5</v>
      </c>
      <c r="B12" s="48"/>
      <c r="C12" s="30" t="s">
        <v>63</v>
      </c>
      <c r="D12" s="24">
        <v>13</v>
      </c>
      <c r="E12" s="24">
        <v>11</v>
      </c>
      <c r="F12" s="24"/>
      <c r="G12" s="40"/>
      <c r="H12" s="1">
        <v>251</v>
      </c>
      <c r="I12" s="8"/>
      <c r="J12" s="9"/>
      <c r="K12" s="10"/>
      <c r="L12" s="9"/>
      <c r="M12" s="9"/>
      <c r="N12" s="10"/>
      <c r="O12" s="15"/>
      <c r="P12" s="15">
        <v>175700000</v>
      </c>
      <c r="Q12" s="59"/>
    </row>
    <row r="13" spans="1:21" ht="76.5" customHeight="1" x14ac:dyDescent="0.2">
      <c r="A13" s="24">
        <v>6</v>
      </c>
      <c r="B13" s="58" t="s">
        <v>69</v>
      </c>
      <c r="C13" s="30" t="s">
        <v>62</v>
      </c>
      <c r="D13" s="24">
        <v>144</v>
      </c>
      <c r="E13" s="24">
        <v>12</v>
      </c>
      <c r="F13" s="24"/>
      <c r="G13" s="37"/>
      <c r="H13" s="1">
        <v>341</v>
      </c>
      <c r="I13" s="8"/>
      <c r="J13" s="9"/>
      <c r="K13" s="10"/>
      <c r="L13" s="9"/>
      <c r="M13" s="9"/>
      <c r="N13" s="10"/>
      <c r="O13" s="15"/>
      <c r="P13" s="15">
        <v>163680000</v>
      </c>
      <c r="Q13" s="60" t="s">
        <v>67</v>
      </c>
    </row>
    <row r="14" spans="1:21" s="13" customFormat="1" ht="43.5" customHeight="1" x14ac:dyDescent="0.2">
      <c r="A14" s="41" t="s">
        <v>68</v>
      </c>
      <c r="B14" s="42"/>
      <c r="C14" s="11"/>
      <c r="D14" s="11"/>
      <c r="E14" s="11"/>
      <c r="F14" s="11"/>
      <c r="G14" s="11"/>
      <c r="H14" s="16">
        <f>SUM(H8:H13)</f>
        <v>1681.5</v>
      </c>
      <c r="I14" s="16">
        <f t="shared" ref="I14:P14" si="0">SUM(I8:I13)</f>
        <v>0</v>
      </c>
      <c r="J14" s="16">
        <f t="shared" si="0"/>
        <v>0</v>
      </c>
      <c r="K14" s="16">
        <f t="shared" si="0"/>
        <v>0</v>
      </c>
      <c r="L14" s="16">
        <f t="shared" si="0"/>
        <v>0</v>
      </c>
      <c r="M14" s="16">
        <f t="shared" si="0"/>
        <v>0</v>
      </c>
      <c r="N14" s="16">
        <f t="shared" si="0"/>
        <v>0</v>
      </c>
      <c r="O14" s="16">
        <f t="shared" si="0"/>
        <v>0</v>
      </c>
      <c r="P14" s="12">
        <f t="shared" si="0"/>
        <v>1304810000</v>
      </c>
      <c r="Q14" s="12"/>
    </row>
  </sheetData>
  <mergeCells count="24">
    <mergeCell ref="B8:B9"/>
    <mergeCell ref="Q8:Q9"/>
    <mergeCell ref="Q11:Q12"/>
    <mergeCell ref="B11:B12"/>
    <mergeCell ref="F6:F7"/>
    <mergeCell ref="A1:B1"/>
    <mergeCell ref="C1:Q1"/>
    <mergeCell ref="A2:B2"/>
    <mergeCell ref="C2:Q2"/>
    <mergeCell ref="A4:Q4"/>
    <mergeCell ref="A5:Q5"/>
    <mergeCell ref="A6:A7"/>
    <mergeCell ref="B6:B7"/>
    <mergeCell ref="C6:C7"/>
    <mergeCell ref="D6:D7"/>
    <mergeCell ref="E6:E7"/>
    <mergeCell ref="A14:B14"/>
    <mergeCell ref="Q6:Q7"/>
    <mergeCell ref="G6:G7"/>
    <mergeCell ref="H6:H7"/>
    <mergeCell ref="I6:I7"/>
    <mergeCell ref="J6:L6"/>
    <mergeCell ref="M6:O6"/>
    <mergeCell ref="P6:P7"/>
  </mergeCells>
  <pageMargins left="0.43307086614173229" right="0.23622047244094491" top="0.70866141732283472" bottom="0.51181102362204722" header="0.31496062992125984" footer="0.31496062992125984"/>
  <pageSetup paperSize="9" scale="80" orientation="portrait" r:id="rId1"/>
  <colBreaks count="1" manualBreakCount="1">
    <brk id="17" max="2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view="pageBreakPreview" topLeftCell="A37" zoomScaleSheetLayoutView="100" workbookViewId="0">
      <selection activeCell="W4" sqref="W4"/>
    </sheetView>
  </sheetViews>
  <sheetFormatPr defaultColWidth="9.125" defaultRowHeight="15.75" x14ac:dyDescent="0.2"/>
  <cols>
    <col min="1" max="1" width="3.875" style="3" customWidth="1"/>
    <col min="2" max="2" width="27" style="5" customWidth="1"/>
    <col min="3" max="3" width="9.125" style="3" customWidth="1"/>
    <col min="4" max="4" width="8" style="3" customWidth="1"/>
    <col min="5" max="5" width="9.125" style="3" customWidth="1"/>
    <col min="6" max="6" width="9.125" style="3" hidden="1" customWidth="1"/>
    <col min="7" max="7" width="28.875" style="3" hidden="1" customWidth="1"/>
    <col min="8" max="8" width="11.625" style="3" bestFit="1" customWidth="1"/>
    <col min="9" max="9" width="11" style="3" hidden="1" customWidth="1"/>
    <col min="10" max="10" width="13.25" style="4" hidden="1" customWidth="1"/>
    <col min="11" max="11" width="6.125" style="3" hidden="1" customWidth="1"/>
    <col min="12" max="12" width="16.625" style="14" hidden="1" customWidth="1"/>
    <col min="13" max="13" width="14.75" style="4" hidden="1" customWidth="1"/>
    <col min="14" max="14" width="6.375" style="3" hidden="1" customWidth="1"/>
    <col min="15" max="15" width="17.875" style="4" hidden="1" customWidth="1"/>
    <col min="16" max="16" width="16.875" style="4" customWidth="1"/>
    <col min="17" max="17" width="18.5" style="4" customWidth="1"/>
    <col min="18" max="18" width="0" style="4" hidden="1" customWidth="1"/>
    <col min="19" max="19" width="9.125" style="4"/>
    <col min="20" max="20" width="12.125" style="4" bestFit="1" customWidth="1"/>
    <col min="21" max="21" width="13.75" style="4" bestFit="1" customWidth="1"/>
    <col min="22" max="16384" width="9.125" style="4"/>
  </cols>
  <sheetData>
    <row r="1" spans="1:21" s="20" customFormat="1" ht="16.5" x14ac:dyDescent="0.2">
      <c r="A1" s="57" t="s">
        <v>53</v>
      </c>
      <c r="B1" s="57"/>
      <c r="C1" s="53" t="s">
        <v>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21" s="20" customFormat="1" ht="16.5" x14ac:dyDescent="0.2">
      <c r="A2" s="54" t="s">
        <v>59</v>
      </c>
      <c r="B2" s="54"/>
      <c r="C2" s="53" t="s">
        <v>8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21" s="20" customFormat="1" ht="16.5" x14ac:dyDescent="0.2">
      <c r="A3" s="21"/>
      <c r="B3" s="22"/>
      <c r="C3" s="21"/>
      <c r="D3" s="21"/>
      <c r="E3" s="21"/>
      <c r="F3" s="21"/>
      <c r="G3" s="21"/>
      <c r="H3" s="21"/>
      <c r="I3" s="21"/>
      <c r="K3" s="21"/>
      <c r="L3" s="23"/>
      <c r="N3" s="21"/>
    </row>
    <row r="4" spans="1:21" s="20" customFormat="1" ht="53.25" customHeight="1" x14ac:dyDescent="0.2">
      <c r="A4" s="55" t="s">
        <v>58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21" s="20" customFormat="1" ht="17.25" customHeight="1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21" s="6" customFormat="1" ht="51" customHeight="1" x14ac:dyDescent="0.2">
      <c r="A6" s="51" t="s">
        <v>1</v>
      </c>
      <c r="B6" s="43" t="s">
        <v>2</v>
      </c>
      <c r="C6" s="43" t="s">
        <v>3</v>
      </c>
      <c r="D6" s="43" t="s">
        <v>13</v>
      </c>
      <c r="E6" s="43" t="s">
        <v>14</v>
      </c>
      <c r="F6" s="43" t="s">
        <v>19</v>
      </c>
      <c r="G6" s="43" t="s">
        <v>10</v>
      </c>
      <c r="H6" s="43" t="s">
        <v>4</v>
      </c>
      <c r="I6" s="43" t="s">
        <v>18</v>
      </c>
      <c r="J6" s="43" t="s">
        <v>17</v>
      </c>
      <c r="K6" s="51"/>
      <c r="L6" s="51"/>
      <c r="M6" s="43" t="s">
        <v>9</v>
      </c>
      <c r="N6" s="51"/>
      <c r="O6" s="51"/>
      <c r="P6" s="43" t="s">
        <v>21</v>
      </c>
      <c r="Q6" s="43" t="s">
        <v>10</v>
      </c>
    </row>
    <row r="7" spans="1:21" s="6" customFormat="1" ht="34.5" customHeight="1" x14ac:dyDescent="0.2">
      <c r="A7" s="51"/>
      <c r="B7" s="43"/>
      <c r="C7" s="43"/>
      <c r="D7" s="43"/>
      <c r="E7" s="43"/>
      <c r="F7" s="43"/>
      <c r="G7" s="43"/>
      <c r="H7" s="43"/>
      <c r="I7" s="43"/>
      <c r="J7" s="25" t="s">
        <v>5</v>
      </c>
      <c r="K7" s="25" t="s">
        <v>6</v>
      </c>
      <c r="L7" s="7" t="s">
        <v>7</v>
      </c>
      <c r="M7" s="25" t="s">
        <v>5</v>
      </c>
      <c r="N7" s="25" t="s">
        <v>6</v>
      </c>
      <c r="O7" s="25" t="s">
        <v>7</v>
      </c>
      <c r="P7" s="43"/>
      <c r="Q7" s="43"/>
    </row>
    <row r="8" spans="1:21" ht="16.5" customHeight="1" x14ac:dyDescent="0.2">
      <c r="A8" s="24">
        <v>1</v>
      </c>
      <c r="B8" s="44" t="s">
        <v>55</v>
      </c>
      <c r="C8" s="30" t="s">
        <v>22</v>
      </c>
      <c r="D8" s="24">
        <v>73</v>
      </c>
      <c r="E8" s="24">
        <v>34</v>
      </c>
      <c r="F8" s="24" t="s">
        <v>20</v>
      </c>
      <c r="G8" s="36"/>
      <c r="H8" s="1">
        <v>200</v>
      </c>
      <c r="I8" s="8"/>
      <c r="J8" s="9">
        <v>2000000</v>
      </c>
      <c r="K8" s="10">
        <v>1</v>
      </c>
      <c r="L8" s="9">
        <f>+K8*J8*H8</f>
        <v>400000000</v>
      </c>
      <c r="M8" s="9">
        <v>3000000</v>
      </c>
      <c r="N8" s="10">
        <v>1</v>
      </c>
      <c r="O8" s="15">
        <f>+M8*N8*H8</f>
        <v>600000000</v>
      </c>
      <c r="P8" s="15">
        <v>320000000</v>
      </c>
      <c r="Q8" s="46" t="s">
        <v>56</v>
      </c>
      <c r="R8" s="4">
        <v>1</v>
      </c>
      <c r="S8" s="4">
        <v>2</v>
      </c>
    </row>
    <row r="9" spans="1:21" ht="30" customHeight="1" x14ac:dyDescent="0.2">
      <c r="A9" s="24">
        <v>2</v>
      </c>
      <c r="B9" s="45"/>
      <c r="C9" s="30" t="s">
        <v>23</v>
      </c>
      <c r="D9" s="24">
        <v>75</v>
      </c>
      <c r="E9" s="24">
        <v>34</v>
      </c>
      <c r="F9" s="24"/>
      <c r="G9" s="27"/>
      <c r="H9" s="1">
        <v>200</v>
      </c>
      <c r="I9" s="8"/>
      <c r="J9" s="9"/>
      <c r="K9" s="10"/>
      <c r="L9" s="9"/>
      <c r="M9" s="9"/>
      <c r="N9" s="10"/>
      <c r="O9" s="15"/>
      <c r="P9" s="15">
        <v>320000000</v>
      </c>
      <c r="Q9" s="47"/>
      <c r="S9" s="4">
        <v>3</v>
      </c>
    </row>
    <row r="10" spans="1:21" ht="30" customHeight="1" x14ac:dyDescent="0.2">
      <c r="A10" s="24">
        <v>3</v>
      </c>
      <c r="B10" s="45"/>
      <c r="C10" s="30" t="s">
        <v>24</v>
      </c>
      <c r="D10" s="24">
        <v>77</v>
      </c>
      <c r="E10" s="24">
        <v>34</v>
      </c>
      <c r="F10" s="24"/>
      <c r="G10" s="27"/>
      <c r="H10" s="1">
        <v>200</v>
      </c>
      <c r="I10" s="8"/>
      <c r="J10" s="9"/>
      <c r="K10" s="10"/>
      <c r="L10" s="9"/>
      <c r="M10" s="9"/>
      <c r="N10" s="10"/>
      <c r="O10" s="15"/>
      <c r="P10" s="15">
        <v>320000000</v>
      </c>
      <c r="Q10" s="47"/>
      <c r="S10" s="4">
        <v>4</v>
      </c>
      <c r="T10" s="18">
        <f>P9+P10</f>
        <v>640000000</v>
      </c>
      <c r="U10" s="19">
        <f>H9+H10</f>
        <v>400</v>
      </c>
    </row>
    <row r="11" spans="1:21" ht="30" customHeight="1" x14ac:dyDescent="0.2">
      <c r="A11" s="24">
        <v>4</v>
      </c>
      <c r="B11" s="45"/>
      <c r="C11" s="30" t="s">
        <v>25</v>
      </c>
      <c r="D11" s="24">
        <v>79</v>
      </c>
      <c r="E11" s="24">
        <v>34</v>
      </c>
      <c r="F11" s="24"/>
      <c r="G11" s="27"/>
      <c r="H11" s="1">
        <v>200</v>
      </c>
      <c r="I11" s="8"/>
      <c r="J11" s="9"/>
      <c r="K11" s="10"/>
      <c r="L11" s="9"/>
      <c r="M11" s="9"/>
      <c r="N11" s="10"/>
      <c r="O11" s="15"/>
      <c r="P11" s="15">
        <v>320000000</v>
      </c>
      <c r="Q11" s="47"/>
      <c r="S11" s="4">
        <v>5</v>
      </c>
    </row>
    <row r="12" spans="1:21" ht="30" customHeight="1" x14ac:dyDescent="0.2">
      <c r="A12" s="24">
        <v>5</v>
      </c>
      <c r="B12" s="45"/>
      <c r="C12" s="30" t="s">
        <v>26</v>
      </c>
      <c r="D12" s="24">
        <v>81</v>
      </c>
      <c r="E12" s="24">
        <v>34</v>
      </c>
      <c r="F12" s="24"/>
      <c r="G12" s="27"/>
      <c r="H12" s="1">
        <v>200</v>
      </c>
      <c r="I12" s="8"/>
      <c r="J12" s="9"/>
      <c r="K12" s="10"/>
      <c r="L12" s="9"/>
      <c r="M12" s="9"/>
      <c r="N12" s="10"/>
      <c r="O12" s="15"/>
      <c r="P12" s="15">
        <v>320000000</v>
      </c>
      <c r="Q12" s="47"/>
      <c r="S12" s="4">
        <v>6</v>
      </c>
    </row>
    <row r="13" spans="1:21" ht="30" customHeight="1" x14ac:dyDescent="0.2">
      <c r="A13" s="24">
        <v>6</v>
      </c>
      <c r="B13" s="45"/>
      <c r="C13" s="30" t="s">
        <v>27</v>
      </c>
      <c r="D13" s="24">
        <v>83</v>
      </c>
      <c r="E13" s="24">
        <v>34</v>
      </c>
      <c r="F13" s="24"/>
      <c r="G13" s="27"/>
      <c r="H13" s="1">
        <v>192</v>
      </c>
      <c r="I13" s="8"/>
      <c r="J13" s="9"/>
      <c r="K13" s="10"/>
      <c r="L13" s="9"/>
      <c r="M13" s="9"/>
      <c r="N13" s="10"/>
      <c r="O13" s="15"/>
      <c r="P13" s="15">
        <v>307200000</v>
      </c>
      <c r="Q13" s="47"/>
      <c r="S13" s="4">
        <v>7</v>
      </c>
      <c r="T13" s="19">
        <f>H11+H12+H13</f>
        <v>592</v>
      </c>
      <c r="U13" s="18">
        <f>P11+P12+P13</f>
        <v>947200000</v>
      </c>
    </row>
    <row r="14" spans="1:21" ht="30" customHeight="1" x14ac:dyDescent="0.2">
      <c r="A14" s="24">
        <v>7</v>
      </c>
      <c r="B14" s="45"/>
      <c r="C14" s="30" t="s">
        <v>28</v>
      </c>
      <c r="D14" s="24">
        <v>85</v>
      </c>
      <c r="E14" s="24">
        <v>34</v>
      </c>
      <c r="F14" s="24"/>
      <c r="G14" s="27"/>
      <c r="H14" s="1">
        <v>192</v>
      </c>
      <c r="I14" s="8"/>
      <c r="J14" s="9"/>
      <c r="K14" s="10"/>
      <c r="L14" s="9"/>
      <c r="M14" s="9"/>
      <c r="N14" s="10"/>
      <c r="O14" s="15"/>
      <c r="P14" s="15">
        <v>307200000</v>
      </c>
      <c r="Q14" s="47"/>
      <c r="S14" s="4">
        <v>8</v>
      </c>
    </row>
    <row r="15" spans="1:21" ht="30" customHeight="1" x14ac:dyDescent="0.2">
      <c r="A15" s="24">
        <v>8</v>
      </c>
      <c r="B15" s="45"/>
      <c r="C15" s="30" t="s">
        <v>29</v>
      </c>
      <c r="D15" s="24">
        <v>87</v>
      </c>
      <c r="E15" s="24">
        <v>34</v>
      </c>
      <c r="F15" s="24"/>
      <c r="G15" s="26"/>
      <c r="H15" s="1">
        <v>200</v>
      </c>
      <c r="I15" s="8"/>
      <c r="J15" s="9"/>
      <c r="K15" s="10"/>
      <c r="L15" s="9"/>
      <c r="M15" s="9"/>
      <c r="N15" s="10"/>
      <c r="O15" s="15"/>
      <c r="P15" s="15">
        <v>320000000</v>
      </c>
      <c r="Q15" s="47"/>
      <c r="R15" s="4">
        <v>1</v>
      </c>
      <c r="S15" s="4">
        <v>9</v>
      </c>
      <c r="T15" s="19">
        <f>H15+H14</f>
        <v>392</v>
      </c>
      <c r="U15" s="18">
        <f>P14+P15</f>
        <v>627200000</v>
      </c>
    </row>
    <row r="16" spans="1:21" ht="30" customHeight="1" x14ac:dyDescent="0.2">
      <c r="A16" s="24">
        <v>9</v>
      </c>
      <c r="B16" s="45"/>
      <c r="C16" s="30" t="s">
        <v>30</v>
      </c>
      <c r="D16" s="24">
        <v>89</v>
      </c>
      <c r="E16" s="24">
        <v>34</v>
      </c>
      <c r="F16" s="24" t="s">
        <v>20</v>
      </c>
      <c r="G16" s="44" t="s">
        <v>15</v>
      </c>
      <c r="H16" s="1">
        <v>200</v>
      </c>
      <c r="I16" s="8"/>
      <c r="J16" s="9">
        <v>400000</v>
      </c>
      <c r="K16" s="10">
        <v>1</v>
      </c>
      <c r="L16" s="9">
        <f>+K16*J16*H16</f>
        <v>80000000</v>
      </c>
      <c r="M16" s="9">
        <v>2000000</v>
      </c>
      <c r="N16" s="10">
        <v>1</v>
      </c>
      <c r="O16" s="15">
        <f>+M16*N16*H16</f>
        <v>400000000</v>
      </c>
      <c r="P16" s="15">
        <v>320000000</v>
      </c>
      <c r="Q16" s="47"/>
      <c r="R16" s="4">
        <v>1</v>
      </c>
      <c r="S16" s="4">
        <v>10</v>
      </c>
    </row>
    <row r="17" spans="1:19" ht="30" customHeight="1" x14ac:dyDescent="0.2">
      <c r="A17" s="24">
        <v>10</v>
      </c>
      <c r="B17" s="45"/>
      <c r="C17" s="30" t="s">
        <v>31</v>
      </c>
      <c r="D17" s="24">
        <v>93</v>
      </c>
      <c r="E17" s="24">
        <v>34</v>
      </c>
      <c r="F17" s="24" t="s">
        <v>20</v>
      </c>
      <c r="G17" s="48"/>
      <c r="H17" s="1">
        <v>192</v>
      </c>
      <c r="I17" s="8"/>
      <c r="J17" s="9">
        <v>400000</v>
      </c>
      <c r="K17" s="10">
        <v>1</v>
      </c>
      <c r="L17" s="9">
        <f t="shared" ref="L17:L23" si="0">+K17*J17*H17</f>
        <v>76800000</v>
      </c>
      <c r="M17" s="9">
        <v>2000000</v>
      </c>
      <c r="N17" s="10">
        <v>1</v>
      </c>
      <c r="O17" s="15">
        <f t="shared" ref="O17:O23" si="1">+M17*N17*H17</f>
        <v>384000000</v>
      </c>
      <c r="P17" s="15">
        <v>368640000</v>
      </c>
      <c r="Q17" s="47"/>
      <c r="R17" s="4">
        <v>1</v>
      </c>
      <c r="S17" s="4">
        <v>12</v>
      </c>
    </row>
    <row r="18" spans="1:19" ht="30" customHeight="1" x14ac:dyDescent="0.2">
      <c r="A18" s="24">
        <v>11</v>
      </c>
      <c r="B18" s="45"/>
      <c r="C18" s="30" t="s">
        <v>32</v>
      </c>
      <c r="D18" s="24">
        <v>95</v>
      </c>
      <c r="E18" s="24">
        <v>34</v>
      </c>
      <c r="F18" s="24" t="s">
        <v>20</v>
      </c>
      <c r="G18" s="44" t="s">
        <v>15</v>
      </c>
      <c r="H18" s="1">
        <v>200</v>
      </c>
      <c r="I18" s="8"/>
      <c r="J18" s="9">
        <v>400000</v>
      </c>
      <c r="K18" s="10">
        <v>1.2</v>
      </c>
      <c r="L18" s="9">
        <f t="shared" si="0"/>
        <v>96000000</v>
      </c>
      <c r="M18" s="9">
        <v>1500000</v>
      </c>
      <c r="N18" s="10">
        <v>1.2</v>
      </c>
      <c r="O18" s="15">
        <f t="shared" si="1"/>
        <v>360000000</v>
      </c>
      <c r="P18" s="15">
        <v>320000000</v>
      </c>
      <c r="Q18" s="47"/>
      <c r="R18" s="4">
        <v>1.2</v>
      </c>
      <c r="S18" s="4">
        <v>13</v>
      </c>
    </row>
    <row r="19" spans="1:19" ht="30" customHeight="1" x14ac:dyDescent="0.2">
      <c r="A19" s="24">
        <v>12</v>
      </c>
      <c r="B19" s="45"/>
      <c r="C19" s="30" t="s">
        <v>33</v>
      </c>
      <c r="D19" s="24">
        <v>97</v>
      </c>
      <c r="E19" s="24">
        <v>34</v>
      </c>
      <c r="F19" s="24" t="s">
        <v>20</v>
      </c>
      <c r="G19" s="45"/>
      <c r="H19" s="1">
        <v>200</v>
      </c>
      <c r="I19" s="8"/>
      <c r="J19" s="9">
        <v>400000</v>
      </c>
      <c r="K19" s="10">
        <v>1</v>
      </c>
      <c r="L19" s="9">
        <f t="shared" si="0"/>
        <v>80000000</v>
      </c>
      <c r="M19" s="9">
        <v>1500000</v>
      </c>
      <c r="N19" s="10">
        <v>1</v>
      </c>
      <c r="O19" s="15">
        <f t="shared" si="1"/>
        <v>300000000</v>
      </c>
      <c r="P19" s="15">
        <v>320000000</v>
      </c>
      <c r="Q19" s="47"/>
      <c r="R19" s="4">
        <v>1</v>
      </c>
      <c r="S19" s="4">
        <v>14</v>
      </c>
    </row>
    <row r="20" spans="1:19" ht="30" customHeight="1" x14ac:dyDescent="0.2">
      <c r="A20" s="24">
        <v>13</v>
      </c>
      <c r="B20" s="45"/>
      <c r="C20" s="24" t="s">
        <v>34</v>
      </c>
      <c r="D20" s="24">
        <v>99</v>
      </c>
      <c r="E20" s="24">
        <v>34</v>
      </c>
      <c r="F20" s="24" t="s">
        <v>20</v>
      </c>
      <c r="G20" s="45"/>
      <c r="H20" s="1">
        <v>200</v>
      </c>
      <c r="I20" s="8"/>
      <c r="J20" s="9">
        <v>400000</v>
      </c>
      <c r="K20" s="10">
        <v>1</v>
      </c>
      <c r="L20" s="9">
        <f t="shared" si="0"/>
        <v>80000000</v>
      </c>
      <c r="M20" s="9">
        <v>1500000</v>
      </c>
      <c r="N20" s="10">
        <v>1</v>
      </c>
      <c r="O20" s="15">
        <f t="shared" si="1"/>
        <v>300000000</v>
      </c>
      <c r="P20" s="15">
        <v>320000000</v>
      </c>
      <c r="Q20" s="47"/>
      <c r="R20" s="4">
        <v>1</v>
      </c>
      <c r="S20" s="4">
        <v>15</v>
      </c>
    </row>
    <row r="21" spans="1:19" ht="30" customHeight="1" x14ac:dyDescent="0.2">
      <c r="A21" s="24">
        <v>14</v>
      </c>
      <c r="B21" s="45"/>
      <c r="C21" s="24" t="s">
        <v>35</v>
      </c>
      <c r="D21" s="24">
        <v>101</v>
      </c>
      <c r="E21" s="24">
        <v>34</v>
      </c>
      <c r="F21" s="24" t="s">
        <v>20</v>
      </c>
      <c r="G21" s="45"/>
      <c r="H21" s="1">
        <v>200</v>
      </c>
      <c r="I21" s="8"/>
      <c r="J21" s="9">
        <v>400000</v>
      </c>
      <c r="K21" s="10">
        <v>1</v>
      </c>
      <c r="L21" s="9">
        <f t="shared" si="0"/>
        <v>80000000</v>
      </c>
      <c r="M21" s="9">
        <v>1500000</v>
      </c>
      <c r="N21" s="10">
        <v>1</v>
      </c>
      <c r="O21" s="15">
        <f t="shared" si="1"/>
        <v>300000000</v>
      </c>
      <c r="P21" s="15">
        <v>320000000</v>
      </c>
      <c r="Q21" s="47"/>
      <c r="R21" s="4">
        <v>1</v>
      </c>
      <c r="S21" s="4">
        <v>16</v>
      </c>
    </row>
    <row r="22" spans="1:19" ht="30" customHeight="1" x14ac:dyDescent="0.2">
      <c r="A22" s="24">
        <v>15</v>
      </c>
      <c r="B22" s="45"/>
      <c r="C22" s="24" t="s">
        <v>36</v>
      </c>
      <c r="D22" s="24">
        <v>103</v>
      </c>
      <c r="E22" s="24">
        <v>34</v>
      </c>
      <c r="F22" s="24" t="s">
        <v>20</v>
      </c>
      <c r="G22" s="45"/>
      <c r="H22" s="1">
        <v>200</v>
      </c>
      <c r="I22" s="8"/>
      <c r="J22" s="9">
        <v>400000</v>
      </c>
      <c r="K22" s="10">
        <v>1</v>
      </c>
      <c r="L22" s="9">
        <f t="shared" si="0"/>
        <v>80000000</v>
      </c>
      <c r="M22" s="9">
        <v>1500000</v>
      </c>
      <c r="N22" s="10">
        <v>1</v>
      </c>
      <c r="O22" s="15">
        <f t="shared" si="1"/>
        <v>300000000</v>
      </c>
      <c r="P22" s="15">
        <v>320000000</v>
      </c>
      <c r="Q22" s="47"/>
      <c r="R22" s="4">
        <v>1</v>
      </c>
      <c r="S22" s="4">
        <v>17</v>
      </c>
    </row>
    <row r="23" spans="1:19" ht="30" customHeight="1" x14ac:dyDescent="0.2">
      <c r="A23" s="24">
        <v>16</v>
      </c>
      <c r="B23" s="45"/>
      <c r="C23" s="24" t="s">
        <v>37</v>
      </c>
      <c r="D23" s="24">
        <v>106</v>
      </c>
      <c r="E23" s="24">
        <v>34</v>
      </c>
      <c r="F23" s="24" t="s">
        <v>20</v>
      </c>
      <c r="G23" s="45"/>
      <c r="H23" s="1">
        <v>200</v>
      </c>
      <c r="I23" s="8"/>
      <c r="J23" s="9">
        <v>400000</v>
      </c>
      <c r="K23" s="10">
        <v>1</v>
      </c>
      <c r="L23" s="9">
        <f t="shared" si="0"/>
        <v>80000000</v>
      </c>
      <c r="M23" s="9">
        <v>1500000</v>
      </c>
      <c r="N23" s="10">
        <v>1</v>
      </c>
      <c r="O23" s="15">
        <f t="shared" si="1"/>
        <v>300000000</v>
      </c>
      <c r="P23" s="15">
        <v>320000000</v>
      </c>
      <c r="Q23" s="47"/>
      <c r="R23" s="4">
        <v>1</v>
      </c>
      <c r="S23" s="4">
        <v>18</v>
      </c>
    </row>
    <row r="24" spans="1:19" ht="30" customHeight="1" x14ac:dyDescent="0.2">
      <c r="A24" s="24">
        <v>17</v>
      </c>
      <c r="B24" s="45"/>
      <c r="C24" s="24" t="s">
        <v>38</v>
      </c>
      <c r="D24" s="24">
        <v>108</v>
      </c>
      <c r="E24" s="24">
        <v>34</v>
      </c>
      <c r="F24" s="24"/>
      <c r="G24" s="45"/>
      <c r="H24" s="1">
        <v>200</v>
      </c>
      <c r="I24" s="8"/>
      <c r="J24" s="9"/>
      <c r="K24" s="10"/>
      <c r="L24" s="9"/>
      <c r="M24" s="9"/>
      <c r="N24" s="10"/>
      <c r="O24" s="15"/>
      <c r="P24" s="15">
        <v>320000000</v>
      </c>
      <c r="Q24" s="47"/>
    </row>
    <row r="25" spans="1:19" ht="30" customHeight="1" x14ac:dyDescent="0.2">
      <c r="A25" s="24">
        <v>18</v>
      </c>
      <c r="B25" s="45"/>
      <c r="C25" s="24" t="s">
        <v>39</v>
      </c>
      <c r="D25" s="24">
        <v>110</v>
      </c>
      <c r="E25" s="24">
        <v>34</v>
      </c>
      <c r="F25" s="24"/>
      <c r="G25" s="45"/>
      <c r="H25" s="1">
        <v>200</v>
      </c>
      <c r="I25" s="8"/>
      <c r="J25" s="9"/>
      <c r="K25" s="10"/>
      <c r="L25" s="9"/>
      <c r="M25" s="9"/>
      <c r="N25" s="10"/>
      <c r="O25" s="15"/>
      <c r="P25" s="15">
        <v>320000000</v>
      </c>
      <c r="Q25" s="47"/>
    </row>
    <row r="26" spans="1:19" ht="30" customHeight="1" x14ac:dyDescent="0.2">
      <c r="A26" s="24">
        <v>19</v>
      </c>
      <c r="B26" s="45"/>
      <c r="C26" s="24" t="s">
        <v>40</v>
      </c>
      <c r="D26" s="24">
        <v>112</v>
      </c>
      <c r="E26" s="24">
        <v>34</v>
      </c>
      <c r="F26" s="24"/>
      <c r="G26" s="45"/>
      <c r="H26" s="1">
        <v>200</v>
      </c>
      <c r="I26" s="8"/>
      <c r="J26" s="9"/>
      <c r="K26" s="10"/>
      <c r="L26" s="9"/>
      <c r="M26" s="9"/>
      <c r="N26" s="10"/>
      <c r="O26" s="15"/>
      <c r="P26" s="15">
        <v>320000000</v>
      </c>
      <c r="Q26" s="47"/>
    </row>
    <row r="27" spans="1:19" ht="30" customHeight="1" x14ac:dyDescent="0.2">
      <c r="A27" s="24">
        <v>20</v>
      </c>
      <c r="B27" s="45"/>
      <c r="C27" s="24" t="s">
        <v>41</v>
      </c>
      <c r="D27" s="24">
        <v>114</v>
      </c>
      <c r="E27" s="24">
        <v>34</v>
      </c>
      <c r="F27" s="24"/>
      <c r="G27" s="45"/>
      <c r="H27" s="1">
        <v>200</v>
      </c>
      <c r="I27" s="8"/>
      <c r="J27" s="9"/>
      <c r="K27" s="10"/>
      <c r="L27" s="9"/>
      <c r="M27" s="9"/>
      <c r="N27" s="10"/>
      <c r="O27" s="15"/>
      <c r="P27" s="15">
        <v>320000000</v>
      </c>
      <c r="Q27" s="47"/>
    </row>
    <row r="28" spans="1:19" ht="30" customHeight="1" x14ac:dyDescent="0.2">
      <c r="A28" s="24">
        <v>21</v>
      </c>
      <c r="B28" s="45"/>
      <c r="C28" s="24" t="s">
        <v>42</v>
      </c>
      <c r="D28" s="24">
        <v>116</v>
      </c>
      <c r="E28" s="24">
        <v>34</v>
      </c>
      <c r="F28" s="24"/>
      <c r="G28" s="45"/>
      <c r="H28" s="1">
        <v>200</v>
      </c>
      <c r="I28" s="8"/>
      <c r="J28" s="9"/>
      <c r="K28" s="10"/>
      <c r="L28" s="9"/>
      <c r="M28" s="9"/>
      <c r="N28" s="10"/>
      <c r="O28" s="15"/>
      <c r="P28" s="15">
        <v>320000000</v>
      </c>
      <c r="Q28" s="47"/>
    </row>
    <row r="29" spans="1:19" ht="30" customHeight="1" x14ac:dyDescent="0.2">
      <c r="A29" s="24">
        <v>22</v>
      </c>
      <c r="B29" s="45"/>
      <c r="C29" s="24" t="s">
        <v>43</v>
      </c>
      <c r="D29" s="24">
        <v>42</v>
      </c>
      <c r="E29" s="24">
        <v>41</v>
      </c>
      <c r="F29" s="24"/>
      <c r="G29" s="45"/>
      <c r="H29" s="1">
        <v>200</v>
      </c>
      <c r="I29" s="8"/>
      <c r="J29" s="9"/>
      <c r="K29" s="10"/>
      <c r="L29" s="9"/>
      <c r="M29" s="9"/>
      <c r="N29" s="10"/>
      <c r="O29" s="15"/>
      <c r="P29" s="15">
        <v>320000000</v>
      </c>
      <c r="Q29" s="47"/>
    </row>
    <row r="30" spans="1:19" ht="30" customHeight="1" x14ac:dyDescent="0.2">
      <c r="A30" s="24">
        <v>23</v>
      </c>
      <c r="B30" s="45"/>
      <c r="C30" s="24" t="s">
        <v>44</v>
      </c>
      <c r="D30" s="24">
        <v>44</v>
      </c>
      <c r="E30" s="24">
        <v>41</v>
      </c>
      <c r="F30" s="24"/>
      <c r="G30" s="45"/>
      <c r="H30" s="1">
        <v>200</v>
      </c>
      <c r="I30" s="8"/>
      <c r="J30" s="9"/>
      <c r="K30" s="10"/>
      <c r="L30" s="9"/>
      <c r="M30" s="9"/>
      <c r="N30" s="10"/>
      <c r="O30" s="15"/>
      <c r="P30" s="15">
        <v>320000000</v>
      </c>
      <c r="Q30" s="47"/>
    </row>
    <row r="31" spans="1:19" ht="30" customHeight="1" x14ac:dyDescent="0.2">
      <c r="A31" s="24">
        <v>24</v>
      </c>
      <c r="B31" s="45"/>
      <c r="C31" s="24" t="s">
        <v>45</v>
      </c>
      <c r="D31" s="24">
        <v>46</v>
      </c>
      <c r="E31" s="24">
        <v>41</v>
      </c>
      <c r="F31" s="24"/>
      <c r="G31" s="45"/>
      <c r="H31" s="1">
        <v>200</v>
      </c>
      <c r="I31" s="8"/>
      <c r="J31" s="9"/>
      <c r="K31" s="10"/>
      <c r="L31" s="9"/>
      <c r="M31" s="9"/>
      <c r="N31" s="10"/>
      <c r="O31" s="15"/>
      <c r="P31" s="15">
        <v>320000000</v>
      </c>
      <c r="Q31" s="47"/>
    </row>
    <row r="32" spans="1:19" ht="30" customHeight="1" x14ac:dyDescent="0.2">
      <c r="A32" s="24">
        <v>25</v>
      </c>
      <c r="B32" s="45"/>
      <c r="C32" s="24" t="s">
        <v>46</v>
      </c>
      <c r="D32" s="24">
        <v>47</v>
      </c>
      <c r="E32" s="24">
        <v>41</v>
      </c>
      <c r="F32" s="24"/>
      <c r="G32" s="45"/>
      <c r="H32" s="1">
        <v>200</v>
      </c>
      <c r="I32" s="8"/>
      <c r="J32" s="9"/>
      <c r="K32" s="10"/>
      <c r="L32" s="9"/>
      <c r="M32" s="9"/>
      <c r="N32" s="10"/>
      <c r="O32" s="15"/>
      <c r="P32" s="15">
        <v>320000000</v>
      </c>
      <c r="Q32" s="47"/>
    </row>
    <row r="33" spans="1:17" ht="30" customHeight="1" x14ac:dyDescent="0.2">
      <c r="A33" s="24">
        <v>26</v>
      </c>
      <c r="B33" s="45" t="s">
        <v>55</v>
      </c>
      <c r="C33" s="24" t="s">
        <v>47</v>
      </c>
      <c r="D33" s="24">
        <v>49</v>
      </c>
      <c r="E33" s="24">
        <v>41</v>
      </c>
      <c r="F33" s="24"/>
      <c r="G33" s="45"/>
      <c r="H33" s="1">
        <v>200</v>
      </c>
      <c r="I33" s="8"/>
      <c r="J33" s="9"/>
      <c r="K33" s="10"/>
      <c r="L33" s="9"/>
      <c r="M33" s="9"/>
      <c r="N33" s="10"/>
      <c r="O33" s="15"/>
      <c r="P33" s="15">
        <v>320000000</v>
      </c>
      <c r="Q33" s="47" t="s">
        <v>56</v>
      </c>
    </row>
    <row r="34" spans="1:17" ht="30" customHeight="1" x14ac:dyDescent="0.2">
      <c r="A34" s="24">
        <v>27</v>
      </c>
      <c r="B34" s="45"/>
      <c r="C34" s="24" t="s">
        <v>48</v>
      </c>
      <c r="D34" s="24">
        <v>51</v>
      </c>
      <c r="E34" s="24">
        <v>41</v>
      </c>
      <c r="F34" s="24"/>
      <c r="G34" s="45"/>
      <c r="H34" s="1">
        <v>200</v>
      </c>
      <c r="I34" s="8"/>
      <c r="J34" s="9"/>
      <c r="K34" s="10"/>
      <c r="L34" s="9"/>
      <c r="M34" s="9"/>
      <c r="N34" s="10"/>
      <c r="O34" s="15"/>
      <c r="P34" s="15">
        <v>320000000</v>
      </c>
      <c r="Q34" s="49"/>
    </row>
    <row r="35" spans="1:17" ht="30" customHeight="1" x14ac:dyDescent="0.2">
      <c r="A35" s="24">
        <v>28</v>
      </c>
      <c r="B35" s="45"/>
      <c r="C35" s="24" t="s">
        <v>49</v>
      </c>
      <c r="D35" s="24">
        <v>53</v>
      </c>
      <c r="E35" s="24">
        <v>41</v>
      </c>
      <c r="F35" s="24"/>
      <c r="G35" s="45"/>
      <c r="H35" s="1">
        <v>200</v>
      </c>
      <c r="I35" s="8"/>
      <c r="J35" s="9"/>
      <c r="K35" s="10"/>
      <c r="L35" s="9"/>
      <c r="M35" s="9"/>
      <c r="N35" s="10"/>
      <c r="O35" s="15"/>
      <c r="P35" s="15">
        <v>320000000</v>
      </c>
      <c r="Q35" s="49"/>
    </row>
    <row r="36" spans="1:17" ht="30" customHeight="1" x14ac:dyDescent="0.2">
      <c r="A36" s="24">
        <v>29</v>
      </c>
      <c r="B36" s="45"/>
      <c r="C36" s="24" t="s">
        <v>50</v>
      </c>
      <c r="D36" s="24">
        <v>55</v>
      </c>
      <c r="E36" s="24">
        <v>41</v>
      </c>
      <c r="F36" s="24"/>
      <c r="G36" s="45"/>
      <c r="H36" s="1">
        <v>200</v>
      </c>
      <c r="I36" s="8"/>
      <c r="J36" s="9"/>
      <c r="K36" s="10"/>
      <c r="L36" s="9"/>
      <c r="M36" s="9"/>
      <c r="N36" s="10"/>
      <c r="O36" s="15"/>
      <c r="P36" s="15">
        <v>320000000</v>
      </c>
      <c r="Q36" s="49"/>
    </row>
    <row r="37" spans="1:17" ht="33.6" customHeight="1" x14ac:dyDescent="0.2">
      <c r="A37" s="24">
        <v>30</v>
      </c>
      <c r="B37" s="45"/>
      <c r="C37" s="24" t="s">
        <v>51</v>
      </c>
      <c r="D37" s="24">
        <v>57</v>
      </c>
      <c r="E37" s="24">
        <v>41</v>
      </c>
      <c r="F37" s="24"/>
      <c r="G37" s="45"/>
      <c r="H37" s="1">
        <v>200</v>
      </c>
      <c r="I37" s="8"/>
      <c r="J37" s="9"/>
      <c r="K37" s="10"/>
      <c r="L37" s="9"/>
      <c r="M37" s="9"/>
      <c r="N37" s="10"/>
      <c r="O37" s="15"/>
      <c r="P37" s="15">
        <v>320000000</v>
      </c>
      <c r="Q37" s="50"/>
    </row>
    <row r="38" spans="1:17" ht="33.6" customHeight="1" x14ac:dyDescent="0.2">
      <c r="A38" s="24"/>
      <c r="B38" s="48"/>
      <c r="C38" s="24"/>
      <c r="D38" s="24"/>
      <c r="E38" s="24"/>
      <c r="F38" s="24"/>
      <c r="G38" s="45"/>
      <c r="H38" s="1"/>
      <c r="I38" s="8"/>
      <c r="J38" s="9"/>
      <c r="K38" s="10"/>
      <c r="L38" s="9"/>
      <c r="M38" s="9"/>
      <c r="N38" s="10"/>
      <c r="O38" s="15"/>
      <c r="P38" s="32">
        <f>SUM(P8:P37)</f>
        <v>9623040000</v>
      </c>
      <c r="Q38" s="17"/>
    </row>
    <row r="39" spans="1:17" ht="39" customHeight="1" x14ac:dyDescent="0.2">
      <c r="A39" s="24">
        <v>31</v>
      </c>
      <c r="B39" s="45" t="s">
        <v>52</v>
      </c>
      <c r="C39" s="28" t="s">
        <v>11</v>
      </c>
      <c r="D39" s="24">
        <v>76</v>
      </c>
      <c r="E39" s="24">
        <v>55</v>
      </c>
      <c r="F39" s="24"/>
      <c r="G39" s="45"/>
      <c r="H39" s="2">
        <v>263</v>
      </c>
      <c r="I39" s="8"/>
      <c r="J39" s="9"/>
      <c r="K39" s="10"/>
      <c r="L39" s="9"/>
      <c r="M39" s="9"/>
      <c r="N39" s="10"/>
      <c r="O39" s="15"/>
      <c r="P39" s="31">
        <v>315600000</v>
      </c>
      <c r="Q39" s="46" t="s">
        <v>57</v>
      </c>
    </row>
    <row r="40" spans="1:17" ht="33.6" customHeight="1" x14ac:dyDescent="0.2">
      <c r="A40" s="24">
        <v>32</v>
      </c>
      <c r="B40" s="45"/>
      <c r="C40" s="28" t="s">
        <v>12</v>
      </c>
      <c r="D40" s="24">
        <v>77</v>
      </c>
      <c r="E40" s="24">
        <v>55</v>
      </c>
      <c r="F40" s="24"/>
      <c r="G40" s="45"/>
      <c r="H40" s="2">
        <v>216.3</v>
      </c>
      <c r="I40" s="8"/>
      <c r="J40" s="9"/>
      <c r="K40" s="10"/>
      <c r="L40" s="9"/>
      <c r="M40" s="9"/>
      <c r="N40" s="10"/>
      <c r="O40" s="15"/>
      <c r="P40" s="31">
        <v>259200000</v>
      </c>
      <c r="Q40" s="49"/>
    </row>
    <row r="41" spans="1:17" ht="33.6" customHeight="1" x14ac:dyDescent="0.2">
      <c r="A41" s="24">
        <v>33</v>
      </c>
      <c r="B41" s="45"/>
      <c r="C41" s="29" t="s">
        <v>16</v>
      </c>
      <c r="D41" s="24">
        <v>79</v>
      </c>
      <c r="E41" s="24">
        <v>55</v>
      </c>
      <c r="F41" s="24"/>
      <c r="G41" s="45"/>
      <c r="H41" s="2">
        <v>203.7</v>
      </c>
      <c r="I41" s="8"/>
      <c r="J41" s="9"/>
      <c r="K41" s="10"/>
      <c r="L41" s="9"/>
      <c r="M41" s="9"/>
      <c r="N41" s="10"/>
      <c r="O41" s="15"/>
      <c r="P41" s="31">
        <f>H41*1000000</f>
        <v>203700000</v>
      </c>
      <c r="Q41" s="50"/>
    </row>
    <row r="42" spans="1:17" ht="33.6" customHeight="1" x14ac:dyDescent="0.2">
      <c r="A42" s="24">
        <v>34</v>
      </c>
      <c r="B42" s="45"/>
      <c r="C42" s="28"/>
      <c r="D42" s="24"/>
      <c r="E42" s="24"/>
      <c r="F42" s="24"/>
      <c r="G42" s="45"/>
      <c r="H42" s="2"/>
      <c r="I42" s="8"/>
      <c r="J42" s="9"/>
      <c r="K42" s="10"/>
      <c r="L42" s="9"/>
      <c r="M42" s="9"/>
      <c r="N42" s="10"/>
      <c r="O42" s="15"/>
      <c r="P42" s="33">
        <f>SUM(P39:P41)</f>
        <v>778500000</v>
      </c>
      <c r="Q42" s="17"/>
    </row>
    <row r="43" spans="1:17" s="13" customFormat="1" ht="43.5" customHeight="1" x14ac:dyDescent="0.2">
      <c r="A43" s="41" t="s">
        <v>54</v>
      </c>
      <c r="B43" s="42"/>
      <c r="C43" s="11"/>
      <c r="D43" s="11"/>
      <c r="E43" s="11"/>
      <c r="F43" s="11"/>
      <c r="G43" s="11"/>
      <c r="H43" s="16">
        <f t="shared" ref="H43:O43" si="2">SUM(H8:H42)</f>
        <v>6659</v>
      </c>
      <c r="I43" s="16">
        <f t="shared" si="2"/>
        <v>0</v>
      </c>
      <c r="J43" s="16">
        <f t="shared" si="2"/>
        <v>5200000</v>
      </c>
      <c r="K43" s="16">
        <f t="shared" si="2"/>
        <v>9.1999999999999993</v>
      </c>
      <c r="L43" s="16">
        <f t="shared" si="2"/>
        <v>1052800000</v>
      </c>
      <c r="M43" s="16">
        <f t="shared" si="2"/>
        <v>16000000</v>
      </c>
      <c r="N43" s="16">
        <f t="shared" si="2"/>
        <v>9.1999999999999993</v>
      </c>
      <c r="O43" s="16">
        <f t="shared" si="2"/>
        <v>3244000000</v>
      </c>
      <c r="P43" s="12">
        <f>+P42+P38</f>
        <v>10401540000</v>
      </c>
      <c r="Q43" s="12"/>
    </row>
  </sheetData>
  <mergeCells count="28">
    <mergeCell ref="A43:B43"/>
    <mergeCell ref="Q6:Q7"/>
    <mergeCell ref="G16:G17"/>
    <mergeCell ref="G18:G42"/>
    <mergeCell ref="G6:G7"/>
    <mergeCell ref="H6:H7"/>
    <mergeCell ref="I6:I7"/>
    <mergeCell ref="J6:L6"/>
    <mergeCell ref="M6:O6"/>
    <mergeCell ref="P6:P7"/>
    <mergeCell ref="A6:A7"/>
    <mergeCell ref="B39:B42"/>
    <mergeCell ref="B6:B7"/>
    <mergeCell ref="A1:B1"/>
    <mergeCell ref="C1:Q1"/>
    <mergeCell ref="A2:B2"/>
    <mergeCell ref="C2:Q2"/>
    <mergeCell ref="A4:Q4"/>
    <mergeCell ref="C6:C7"/>
    <mergeCell ref="D6:D7"/>
    <mergeCell ref="E6:E7"/>
    <mergeCell ref="F6:F7"/>
    <mergeCell ref="A5:Q5"/>
    <mergeCell ref="Q39:Q41"/>
    <mergeCell ref="B8:B32"/>
    <mergeCell ref="B33:B38"/>
    <mergeCell ref="Q8:Q32"/>
    <mergeCell ref="Q33:Q37"/>
  </mergeCells>
  <pageMargins left="0.43307086614173229" right="0.23622047244094491" top="0.70866141732283472" bottom="0.51181102362204722" header="0.31496062992125984" footer="0.31496062992125984"/>
  <pageSetup paperSize="9" scale="85" orientation="portrait" r:id="rId1"/>
  <colBreaks count="1" manualBreakCount="1">
    <brk id="17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 mới chuẩn (4)</vt:lpstr>
      <vt:lpstr>PA mới chuẩn (3)</vt:lpstr>
      <vt:lpstr>PA mới chuẩn (2)</vt:lpstr>
      <vt:lpstr>'PA mới chuẩn (2)'!Print_Area</vt:lpstr>
      <vt:lpstr>'PA mới chuẩn (3)'!Print_Area</vt:lpstr>
      <vt:lpstr>'PA mới chuẩn (4)'!Print_Area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MyPC</cp:lastModifiedBy>
  <cp:lastPrinted>2021-04-17T03:11:45Z</cp:lastPrinted>
  <dcterms:created xsi:type="dcterms:W3CDTF">2017-02-15T10:23:57Z</dcterms:created>
  <dcterms:modified xsi:type="dcterms:W3CDTF">2021-04-17T03:58:40Z</dcterms:modified>
</cp:coreProperties>
</file>